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dyusembekova\Desktop\Зарина\2023\ГОБМП\3 КМУ\"/>
    </mc:Choice>
  </mc:AlternateContent>
  <xr:revisionPtr revIDLastSave="0" documentId="13_ncr:1_{8D513469-6915-4DD2-92F0-AAC5830EDECE}" xr6:coauthVersionLast="47" xr6:coauthVersionMax="47" xr10:uidLastSave="{00000000-0000-0000-0000-000000000000}"/>
  <bookViews>
    <workbookView xWindow="-120" yWindow="-120" windowWidth="29040" windowHeight="15720" tabRatio="935" xr2:uid="{00000000-000D-0000-FFFF-FFFF00000000}"/>
  </bookViews>
  <sheets>
    <sheet name="Лист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69" i="1" l="1"/>
  <c r="AE49" i="1"/>
  <c r="AE48" i="1"/>
  <c r="I54" i="1"/>
  <c r="I55" i="1"/>
  <c r="I53" i="1"/>
  <c r="AM73" i="1"/>
  <c r="AI73" i="1"/>
  <c r="S71" i="1"/>
  <c r="Y70" i="1"/>
  <c r="AA68" i="1"/>
  <c r="AA74" i="1" s="1"/>
  <c r="O67" i="1"/>
  <c r="AG66" i="1"/>
  <c r="Y66" i="1"/>
  <c r="AQ65" i="1"/>
  <c r="AQ64" i="1"/>
  <c r="AO63" i="1"/>
  <c r="AO74" i="1" s="1"/>
  <c r="M62" i="1"/>
  <c r="U62" i="1"/>
  <c r="U74" i="1" s="1"/>
  <c r="AM58" i="1"/>
  <c r="AM59" i="1"/>
  <c r="AM51" i="1"/>
  <c r="AM52" i="1"/>
  <c r="AM53" i="1"/>
  <c r="AM54" i="1"/>
  <c r="AM55" i="1"/>
  <c r="AM56" i="1"/>
  <c r="AM50" i="1"/>
  <c r="Y51" i="1"/>
  <c r="Y52" i="1"/>
  <c r="Y53" i="1"/>
  <c r="Y54" i="1"/>
  <c r="Y55" i="1"/>
  <c r="Y56" i="1"/>
  <c r="Y50" i="1"/>
  <c r="AC58" i="1"/>
  <c r="AK44" i="1"/>
  <c r="Y44" i="1"/>
  <c r="K40" i="1"/>
  <c r="K74" i="1" s="1"/>
  <c r="AM39" i="1"/>
  <c r="AK39" i="1"/>
  <c r="Q39" i="1"/>
  <c r="O39" i="1"/>
  <c r="I39" i="1"/>
  <c r="S39" i="1"/>
  <c r="S37" i="1"/>
  <c r="AM36" i="1"/>
  <c r="AK36" i="1"/>
  <c r="Q36" i="1"/>
  <c r="O36" i="1"/>
  <c r="I36" i="1"/>
  <c r="S36" i="1"/>
  <c r="AI36" i="1"/>
  <c r="Y30" i="1"/>
  <c r="Y29" i="1"/>
  <c r="AM29" i="1"/>
  <c r="W26" i="1"/>
  <c r="W74" i="1" s="1"/>
  <c r="O24" i="1"/>
  <c r="O25" i="1"/>
  <c r="O23" i="1"/>
  <c r="O74" i="1" s="1"/>
  <c r="AK22" i="1"/>
  <c r="AC22" i="1"/>
  <c r="AC21" i="1"/>
  <c r="Y21" i="1"/>
  <c r="AM22" i="1"/>
  <c r="AM21" i="1"/>
  <c r="O19" i="1"/>
  <c r="AC19" i="1"/>
  <c r="AM19"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18" i="1"/>
  <c r="G8" i="1"/>
  <c r="G9" i="1"/>
  <c r="G10" i="1"/>
  <c r="G11" i="1"/>
  <c r="G12" i="1"/>
  <c r="G13" i="1"/>
  <c r="G14" i="1"/>
  <c r="G15" i="1"/>
  <c r="G16" i="1"/>
  <c r="G7" i="1"/>
  <c r="AM74" i="1" l="1"/>
  <c r="S74" i="1"/>
  <c r="AQ74" i="1"/>
  <c r="AE74" i="1"/>
  <c r="Y74" i="1"/>
  <c r="G17" i="1"/>
  <c r="G74" i="1"/>
  <c r="G75" i="1" l="1"/>
</calcChain>
</file>

<file path=xl/sharedStrings.xml><?xml version="1.0" encoding="utf-8"?>
<sst xmlns="http://schemas.openxmlformats.org/spreadsheetml/2006/main" count="264" uniqueCount="161">
  <si>
    <t>№ лота</t>
  </si>
  <si>
    <t>Наименование</t>
  </si>
  <si>
    <t>Техническая спецификация</t>
  </si>
  <si>
    <t xml:space="preserve">Ед. изм. </t>
  </si>
  <si>
    <t>Кол-во</t>
  </si>
  <si>
    <t>Цена за ед. (тенге)</t>
  </si>
  <si>
    <t>Сумма (тенге)</t>
  </si>
  <si>
    <t>Сменные кассеты CADD-45ENTS (фиолетовые) для эндоскопического степлера CEAB</t>
  </si>
  <si>
    <t>Сменные кассеты CADD-60ENTS (фиолетовые) для эндоскопического степлера CEAB</t>
  </si>
  <si>
    <t xml:space="preserve">ГОБМП </t>
  </si>
  <si>
    <t>Атропина сульфат</t>
  </si>
  <si>
    <t>раствор для инъекций 1мг/мл</t>
  </si>
  <si>
    <t>ампула</t>
  </si>
  <si>
    <t>Пентоксифиллин</t>
  </si>
  <si>
    <t>раствор для инъекций, 2%, 5 мл №5</t>
  </si>
  <si>
    <t>Фамотидин</t>
  </si>
  <si>
    <t>раствор для инъекций 20 мг</t>
  </si>
  <si>
    <t>флакон</t>
  </si>
  <si>
    <t>Фенилэфрин</t>
  </si>
  <si>
    <t>раствор для инъекций 1%-1мл</t>
  </si>
  <si>
    <t>Сульфаметоксазол и Триметоприм</t>
  </si>
  <si>
    <t>концентрат для приготовления раствора для инфузий (80мг+16мг)/мл № 10</t>
  </si>
  <si>
    <t>Тиамин</t>
  </si>
  <si>
    <t>раствор для инъекций 5 % 1 мл</t>
  </si>
  <si>
    <t>Норэпинефрин</t>
  </si>
  <si>
    <t>концентрат для приготовления раствора для инфузий 4мг/4 мл</t>
  </si>
  <si>
    <t>Глюкоза 10 % 500мл</t>
  </si>
  <si>
    <t>раствор</t>
  </si>
  <si>
    <t>Электролиты (Стерофундин )</t>
  </si>
  <si>
    <t>раствор для инфузий, 1000 мл</t>
  </si>
  <si>
    <t>Повидон-Йод 10%-1000мл</t>
  </si>
  <si>
    <t>Итого ЛС</t>
  </si>
  <si>
    <t>Клеенка медицинская 70*150</t>
  </si>
  <si>
    <t>клеёнка подкладная с ПВХ-покрытием предназначена для санитарно-гигиенических целей в качестве подкладного материала в медицинских учреждениях и в домашних условиях. ПВХ покрытие влагонепроницаемо, отсутствует -эффект холодного прикосновения.устойчива к многократной  дезинфекции и стерилизации, сохраняет при этом эластичность; безопасна в эксплуатации для здоровья человека</t>
  </si>
  <si>
    <t>метр</t>
  </si>
  <si>
    <t>Клеенка подкладная  с ПВХ покрытием, медицинская. Рулон 45м, оранжевая.</t>
  </si>
  <si>
    <t>предназначена для санитарно-гигиенических целей в качестве подкладного непроницаемого материала. Имеет одностороннее  резиновое покрытие , эластичная, водонипроницаемая, устойчива к многократной дезнефекции раствором хлораминаи стерилизации паром</t>
  </si>
  <si>
    <t>рулон</t>
  </si>
  <si>
    <t xml:space="preserve">Тест-полоски (мазок) ПЦР Novel Coronavirus (SARS –Cov-2) </t>
  </si>
  <si>
    <t>тест полоски для качественного выявления антител к коронавирусу в образцах сыворотки, плазмы или цельной крови человека</t>
  </si>
  <si>
    <t>стерильный прибор, состоящий из калиброванного цилиндра с плунжером, который используется для введения жидкости (например, лекарственного препарата) и/или отсасывания жидкости/газа из тела или медицинского прибора для различных применений. Дистальный конец цилиндра представляет собой вставляемый коннектор (обычно типа Луер-лок) для подсоединения охватывающего коннектора (пластиковой части) иглы для подкожных инъекций или устройства введения. Обычно изготавливается из пластика и силикона, плунжер может быть с противоприлипающими свойствами (предварительное внутреннее покрытие совместимыми веществами), которые обеспечивают плавное движение вручную или шприц-насосом. Изделие одноразового применения</t>
  </si>
  <si>
    <t>Шприцы инъекционные однократного применения трехкомпонентные вместимостью 20 мл с иглами , 21Gx1 1/2</t>
  </si>
  <si>
    <t>METACLIP. Клипсы L    (5 ~ 13 мм.) 1 картридж – 6 клипс</t>
  </si>
  <si>
    <t>катридж</t>
  </si>
  <si>
    <t>Дренажные шунт без возвратной проволоки TPL 04.03.12 SF к аппарату Audio Technologies</t>
  </si>
  <si>
    <t>Дренажные шунт без возвратной проволоки TPL 04.02.1 0SF  к аппарату Audio Technologies</t>
  </si>
  <si>
    <t>изделие медицинского назначения однократного однократного применения, используется в отоларингологии, стерильный 1,00 мм</t>
  </si>
  <si>
    <t xml:space="preserve">Трубка для дренажа и комплектации отсасывателей силиконовая размер 5-1,5 мм </t>
  </si>
  <si>
    <t xml:space="preserve">трубка для дренажа и комплектации отсасывателей силиконовая размер 5-1,5 мм </t>
  </si>
  <si>
    <t>кг</t>
  </si>
  <si>
    <t xml:space="preserve">Перчатки хирургические 3 слойные текстурированные стерильные толщина стенок 0,4мм </t>
  </si>
  <si>
    <t>перчатки синтетические хирургические неопудренные неопреновые стерильные Размер S</t>
  </si>
  <si>
    <t>пара</t>
  </si>
  <si>
    <t>перчатки синтетические хирургические неопудренные неопреновые стерильные Размер М</t>
  </si>
  <si>
    <t>перчатки синтетические хирургические неопудренные неопреновые стерильные Размер L</t>
  </si>
  <si>
    <t>Термосумка с жестким каркасом</t>
  </si>
  <si>
    <t>объем 36л, глубина 30 см, ширина 40,высота 30см. Термозоляционная прослойка пенополиуретан. Материал полиестер</t>
  </si>
  <si>
    <t>Шампунь противопедикулезный</t>
  </si>
  <si>
    <t>средство противопедикулецидное. Предназначено для уничтожения головных вшей и их личинок у взрослых и детей от 3-х лет. Флакон 200 мл</t>
  </si>
  <si>
    <t>Емкость (контейнер) для сбора острого инструментария и мед.отходов</t>
  </si>
  <si>
    <t>влагостойкие пластиковые контейнер, имеет дополнительную плотно закрывающуюся крышку красного цвета, предотвращающую аэрозольную контаминацию окружающей среды, что гарантирует полную герметичность при транспортировке. Бесконтактное снятие иглы со шприца или лезвия со скальпеля - осуществляется за счет специального рельефного отверстия в крышке выполняющей роль иглосъемника. Емкость 3 литров</t>
  </si>
  <si>
    <t>влагостойкие пластиковые контейнер, имеет дополнительную плотно закрывающуюся крышку красного цвета, предотвращающую аэрозольную контаминацию окружающей среды, что гарантирует полную герметичность при транспортировке. Бесконтактное снятие иглы со шприца или лезвия со скальпеля - осуществляется за счет специального рельефного отверстия в крышке выполняющей роль иглосъемника. Емкость 5 литров</t>
  </si>
  <si>
    <t>влагостойкие пластиковые контейнер, имеет дополнительную плотно закрывающуюся крышку красного цвета, предотвращающую аэрозольную контаминацию окружающей среды, что гарантирует полную герметичность при транспортировке. Бесконтактное снятие иглы со шприца или лезвия со скальпеля - осуществляется за счет специального рельефного отверстия в крышке выполняющей роль иглосъемника. Емкость 10 литров</t>
  </si>
  <si>
    <t>влагостойкие пластиковые контейнер, имеет дополнительную плотно закрывающуюся крышку красного цвета, предотвращающую аэрозольную контаминацию окружающей среды, что гарантирует полную герметичность при транспортировке. Бесконтактное снятие иглы со шприца или лезвия со скальпеля - осуществляется за счет специального рельефного отверстия в крышке выполняющей роль иглосъемника. Емкость 1.5 литров</t>
  </si>
  <si>
    <t xml:space="preserve">Стерилизующее средство перекись водорода (Н2О2) 60% для плазменного стерилизатора 250 мл </t>
  </si>
  <si>
    <t xml:space="preserve">стерилизующее средство перекись водорода (Н2О2) 60% для плазменного стерилизатора 250 мл </t>
  </si>
  <si>
    <t>Индикатор биологические</t>
  </si>
  <si>
    <t>предназначен для контроля эффективности плазменной стерилизации изделий медицинского назначения в упаковке - 200 шт</t>
  </si>
  <si>
    <t>Индикатор химический одноразовый для контроля процесса плазменной стерилизаци 4 класс для плазменного стерилизатора DGM</t>
  </si>
  <si>
    <t>200 индикаторов в упаковке (желтый после стерилизации)</t>
  </si>
  <si>
    <t>Многоразовые электроды на конечности для снятия электрокардиограммы</t>
  </si>
  <si>
    <t>комплект</t>
  </si>
  <si>
    <t>Игла СЕЛЬДИНГЕРА</t>
  </si>
  <si>
    <t>применяется для пункции и доступа к центральным венам по методике Сельдингера. Размеры: G-16</t>
  </si>
  <si>
    <t>Игла для пункции и дренирования гайморовой пазухи</t>
  </si>
  <si>
    <t>Тампон адсорбирующий анатомический неадгезивный CTIP AS 112515</t>
  </si>
  <si>
    <t>назальный тампон, 20 шт в упаковке</t>
  </si>
  <si>
    <t>Тампон адсорбирующий анатомический неадгезивный CTIP ASТ 092 Т</t>
  </si>
  <si>
    <t>ушной тампон, 20 шт в упаковке</t>
  </si>
  <si>
    <t>Переходник для использования с троакарами с клапаном и канюлями трокара 30141 DB</t>
  </si>
  <si>
    <t>переходник для использования с троакарами с клапаном и канюлями трокара 30141 DB</t>
  </si>
  <si>
    <t>Мультифункциональный клапан 30160 M1</t>
  </si>
  <si>
    <t>мультифункциональный клапан 30160 M1</t>
  </si>
  <si>
    <t>инструмент операционный. Предназначен для проведения операций. Изделия соответствующие требованиям отраслевых государственных стандартов</t>
  </si>
  <si>
    <t>Ножницы с одним острым концом прямые, 140мм</t>
  </si>
  <si>
    <t>Ножницы тупоконечные прямие, 140мм</t>
  </si>
  <si>
    <t>Ножницы тупоконечные вертикально изогнутые, 140мм</t>
  </si>
  <si>
    <t>Пинцет натомический ПА 150мм х 2,5</t>
  </si>
  <si>
    <t>Одноразовый бритвенный станок</t>
  </si>
  <si>
    <t>изготовлен из высококачественной нержавеющей стали</t>
  </si>
  <si>
    <t>Лейкопластырь инъекционный диаметр 22мм</t>
  </si>
  <si>
    <t>Лейкопластырь медицинский бактерицидный</t>
  </si>
  <si>
    <t>фиксирующий медицинский бактерицидный на нетканой основе. Телесного цвета 3,8 см х3,8 см. (в картонной уп-ке 100 шт.)</t>
  </si>
  <si>
    <t xml:space="preserve">Термометры комнатные </t>
  </si>
  <si>
    <t xml:space="preserve">для измерения температуры в помещении </t>
  </si>
  <si>
    <t>Zebra Этикетки-браслеты Z-Band Fun White для GK/S4M расходный материал (10012712-2)</t>
  </si>
  <si>
    <t xml:space="preserve">этикетки-браслеты Z-Band Fun White для GK/S4M 25,4 мм х279,4 мм (200 шт./рул) </t>
  </si>
  <si>
    <t>Инструмент и насадка к ульразвуковому скальпелю «Гармоник». Ножницы АСЕ</t>
  </si>
  <si>
    <t>ножницы АСЕ (с технологией адаптации к тканям для лапароскопических операций, 5 мм, 36 см).  HAR36</t>
  </si>
  <si>
    <t>Комплект для проведения эндовенозной лазерной облитерации для хирургического лазера Лахта-Милон
Код: SV 01.2500</t>
  </si>
  <si>
    <t>инструмент световодный, с кольцевым (радиальным) выходом излучения (технология SoloLight), предназначен для проведения эндовазальной лазерной коагуляции.</t>
  </si>
  <si>
    <t>Бахилы низкие нестерильные</t>
  </si>
  <si>
    <t>Световод головолоконный многоразовый диаметром 400 мкм</t>
  </si>
  <si>
    <t>Шовный материал стерильный. Моноволоконный полипропилен синтетический нерассасывающийся 6/0(0,7) SH, две иглы колючие 13 mm 1/2 ,60 см.</t>
  </si>
  <si>
    <t>Световод, волоконнооптический</t>
  </si>
  <si>
    <t>Губка коллагеновая  кровоостановливающаяся</t>
  </si>
  <si>
    <t>Пакет для медицинских отходов класс Б</t>
  </si>
  <si>
    <t>Фильтр КСКФ -коробка стериализационная круглая фильтр</t>
  </si>
  <si>
    <r>
      <t>фильтр (КСКФ-</t>
    </r>
    <r>
      <rPr>
        <i/>
        <sz val="10"/>
        <color theme="1"/>
        <rFont val="Times New Roman"/>
        <family val="1"/>
        <charset val="204"/>
      </rPr>
      <t>№</t>
    </r>
    <r>
      <rPr>
        <sz val="10"/>
        <color theme="1"/>
        <rFont val="Times New Roman"/>
        <family val="1"/>
        <charset val="204"/>
      </rPr>
      <t>18.)  фильтр для стериализации круглая №18</t>
    </r>
  </si>
  <si>
    <r>
      <t>фильтр (КСКФ-</t>
    </r>
    <r>
      <rPr>
        <i/>
        <sz val="10"/>
        <color theme="1"/>
        <rFont val="Times New Roman"/>
        <family val="1"/>
        <charset val="204"/>
      </rPr>
      <t>№</t>
    </r>
    <r>
      <rPr>
        <sz val="10"/>
        <color theme="1"/>
        <rFont val="Times New Roman"/>
        <family val="1"/>
        <charset val="204"/>
      </rPr>
      <t>12..) фильтр для стериализации круглая №12</t>
    </r>
  </si>
  <si>
    <r>
      <t>фильтр (КСКФ-</t>
    </r>
    <r>
      <rPr>
        <i/>
        <sz val="10"/>
        <color theme="1"/>
        <rFont val="Times New Roman"/>
        <family val="1"/>
        <charset val="204"/>
      </rPr>
      <t>№20</t>
    </r>
    <r>
      <rPr>
        <sz val="10"/>
        <color theme="1"/>
        <rFont val="Times New Roman"/>
        <family val="1"/>
        <charset val="204"/>
      </rPr>
      <t>.)  фильтр для стериализации круглая №20</t>
    </r>
  </si>
  <si>
    <t>Итого</t>
  </si>
  <si>
    <t xml:space="preserve">IsoPrer (Изопреп), 10 л. </t>
  </si>
  <si>
    <t>литр</t>
  </si>
  <si>
    <t>штук</t>
  </si>
  <si>
    <t>упак</t>
  </si>
  <si>
    <t>ВСЕГО ЛС, ИМН:</t>
  </si>
  <si>
    <t>для режущего/сшивающего аппарата для выполнения продольных разрезов/швов при внутриполостных операциях с технологией 3PH, может применяться в брюшной, метаболической, гинекологической, детской и торакальной хирургии для резекции, рассечения и создания анастомоза. Серия CADD представляет собой артикуляционные кассеты со скобами переменного размера, прошивающие ткань в шахматном порядке. Кассеты серии CADD могут применяться для широкого диапазона толщины ткани, EVS предназначен для сосудов и тонкой ткани, ENTS предназначен для нормальной ткани и средне-толстой ткани, EPTS предназначен для толстой ткани и экстра-толстой ткани. Данная сменная кассета имеет длину скоб 3,0 мм - 3,5 мм - 4,0 мм, используется и вводится через троакар с диаметром 12мм. Сменная кассета поставляется в стерилизованном состоянии, в количестве одной штуки в специальной упаковке. В комплект входит брошюра с ознакомительной информацией и стерилизованная сменная кассета в разомкнутом положении. Сменные кассеты предназначены для однократного использования. Сменные кассеты серии СADD совместимы только к эндоскопическому сшивающе-режущему аппарату CEAB  45, CEAB 30, CEAB 60. Устройство сменной кассеты включает в себя: предохранитель желтого цвета, предотвращающий внезапное прошивание, указатель установки, бранши, упор для ткани, конец линии скоб, конец линии реза, метки шагов, нижняя кнопка зажима. Срок годности продукции – 5 лет
Габаритные размеры (мм) - длина 232 мм, диаметр - 12.6 мм. Высота титановых скоб - 3,0 мм - 3,5 мм - 4,0 мм. Количество скоб в сменной кассете - 30. Ширина верхней части скоб - 3,5 мм. Ширина нижней части скоб - 2,9 мм. Требования к сжатию тканей (мм) - 1.5 - 2.25 мм. Длина линии прошивания - 60 мм. Длина линии разреза - 57 мм.</t>
  </si>
  <si>
    <t>режущего/сшивающего аппарата для выполнения продольных разрезов/швов при внутриполостных операциях с технологией P3H может применяться в брюшной, метаболической, гинекологической, детской и торакальной хирургии для резекции, рассечения и создания анастомоза. Серия CADD представляет собой артикуляционные кассеты со скобами переменного размера, прошивающие ткань в шахматном порядке. Кассеты серии CADD могут применяться для широкого диапазона толщины ткани, EVS предназначен для сосудов и тонкой ткани, ENTS предназначен для нормальной ткани и средне-толстой ткани, EPTS предназначен для толстой ткани и экстра-толстой ткани. Данная сменная кассета имеет длину скоб 3,0 мм - 3,5 мм - 4,0 мм, используется и вводится через троакар с диаметром 12мм. Сменная кассета поставляется в стерилизованном состоянии, в количестве одной штуки в специальной упаковке. В комплект входит брошюра с ознакомительной информацией и стерилизованная сменная кассета в разомкнутом положении. Сменные кассеты предназначены для однократного использования. Сменные кассеты серии СADD совместимы только к эндоскопическому сшивающе-режущему аппарату CEAB  45, CEAB 30, CEAB 60. Устройство сменной кассеты включает в себя: предохранитель желтого цвета, предотвращающий внезапное прошивание, указатель установки, бранши, упор для ткани, конец линии скоб, конец линии реза, метки шагов, нижняя кнопка зажима. Срок годности продукции – 5 лет Габаритные размеры (мм) - длина 216 мм, ширина - 12.6 мм. Высота титановых скоб - 3,0 мм - 3,5 мм - 4,0 мм. Количество скоб в сменной кассете - 22. Ширина верхней части скоб - 3,5 мм. Ширина нижней части скоб - 2,9 мм. Требования к сжатию тканей (мм) - 1.5 - 2.25 мм. Длина линии прошивания - 45 мм. Длина линии разреза - 42 мм</t>
  </si>
  <si>
    <t>шовный хирургический  материал  мультифиламентная, плетеная, синтетическая нерассасывающаяся нить. Нить изготовлена из полиэфирных волокон (полиэтилентерефталата) зеленый цвет. Силиконовое покрытие нити обеспечивает гладкость поверхности и облегчает прохождение через ткань, улучшая качество нити. Вся поверхность иглы покрыта силиконом, что способствует уменьшению трения между иглой и тканями, и облегчает проведение иглы через плотные ткани. Соотношение диаметра нити и иглы 1:1.  На поверхности иглы нанесены специальные продольные насечки для лучшей фиксации иглы в иглодержателе. Уплощение в центральной части для устойчивости в иглодержателе. Округлый корпус и конический наконечник, колющая, сплав Эталлой, без продольных борозд на внутренней поверхности иглы.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Закругленная кромка помогает избежать излишних повреждений иглодержателем. Групповая упаковка (коробка) содержит 12 штук, герметична (полиэтилен), предохраняет содержимое от влаги и дублирует информацию с индивидуальной упаковки</t>
  </si>
  <si>
    <t>размер 14*40. Материал производства: полиэтилен низкого давления. Толщина пленки материала: 11 микрон.
Способ крепления на ноге: припаянная резинка. Размер изделия: 39х14 см.</t>
  </si>
  <si>
    <t>стерильная пластины губчатой структуры   размер 50х50х8 мм</t>
  </si>
  <si>
    <t>размер 50*60</t>
  </si>
  <si>
    <t xml:space="preserve">раствор для гистологической обработки тканей (обезвоживание и просветление) на основе изопропанола с буфером. Состав: - Абсолютизированный изопропанол (концентрации не ниже 99,97%) - Тритон Х15 (октилфеноксиполиэтоксиэтанол) Фасовка – 1, 5, 10 литровые канистры. Применение: Полностью готов к применению. IsoPrep применяется для обезвоживания ткани на этапе гистологической проводки. </t>
  </si>
  <si>
    <t>диаметр 4.8 мм., длина 250 см. совместимый с источником света POWER LED 175 для Карл Щторц</t>
  </si>
  <si>
    <t>световод головолоконный многоразовый диаметром 400 мкм на аппарат Dormier Med Tech. Многоразовый головолоконный световод с диоксидом кремния и плоским наконечником, коннектор, длина волокон не менее 3м. Цветовая кодировка желтый. Стерилизуемый многоразовый световод с оголенным концом. Диаметр 400 мкм, 3 штук в упаковке. Цвет кодировки желтый поставляются стерильными</t>
  </si>
  <si>
    <t>Шовный хирургический нерассасывающийся материал зеленый M3,5 (0) 75 см игла колющая 26 мм 1/2 окр.</t>
  </si>
  <si>
    <t>длина клеммы - 140-145 мм. Покрытие - Ag/AgCl (хлорсеребренные). Соединение с кабелем пациента - универсальное: и под штекер 3-4 мм, и под кнопку. Комплект состоит из 4 разноцветных конечностных электродов (клеммы) с винтом и зажимом. Конструкция электродов позволяет использовать их с различными типами электрокардиографов. Могут применяться при дефибрилляции</t>
  </si>
  <si>
    <t>раствор для наружного применения</t>
  </si>
  <si>
    <t>для проведения процедуры прокалывания гайморовой пазухи, многоразовая игла Куликовского</t>
  </si>
  <si>
    <t>L (5 ~ 13 мм.) , для лигирования любых линейных структур тканей и сосудов во время операции для остановки кровотечения. 6 шт  в картидже.  Состав полиоксиметилен (Poly Oxy Methylene)</t>
  </si>
  <si>
    <t>изделие медицинского назначения однократного применения, используется в отоларингологии, стерильный 1,25 мм</t>
  </si>
  <si>
    <t>моноволоконный полипропилен синтетический нерассасывающийся 6,0(0,7) SH, 26mm 1|2c,90см. упаковка 25 штук</t>
  </si>
  <si>
    <t>Зажим кровоостанавливающий зубчатый, изогнутый Бильрот № 1</t>
  </si>
  <si>
    <t>Зажим кровоостанавливающий 1 х 2- зубый, зубчатый  прямой № 2</t>
  </si>
  <si>
    <t>Иглодержатель общехирургический, 200мм</t>
  </si>
  <si>
    <t>стерильный бактерицидный гипоаллергенный применяется для защиты места инъекции. Основа инъекционного пластыря полимерная с нормальной степенью адгезии (полиэтиленовая пленка телесного цвета), тонкая, эластичная, перфорированная с влагостойким свойствами, пропускает воздух и влагу, позволяя коже дышать, содержит адгезивный слой (полиакрилатный клей) в упаковке - 1000 шт</t>
  </si>
  <si>
    <t>Центральный венозный катетер однопросветный</t>
  </si>
  <si>
    <t>катетер однопросветный изготовлен из гибкого полиуретана с рентгеноконтрастный с инъекционными колпачками размером 8 Fr, длина 20 см, диаметр 2,6</t>
  </si>
  <si>
    <t xml:space="preserve">Цена </t>
  </si>
  <si>
    <t>Сумма</t>
  </si>
  <si>
    <t>ТОО "Гелика"</t>
  </si>
  <si>
    <t>ТОО "SteriMed"</t>
  </si>
  <si>
    <t>ИП "GroMax"</t>
  </si>
  <si>
    <t>ТОО "Мерусар и К"</t>
  </si>
  <si>
    <t>ТОО "Атман Павлодар"</t>
  </si>
  <si>
    <t>ИП "Starline"</t>
  </si>
  <si>
    <t>ТОО "DIVES (ДИВЕС)"</t>
  </si>
  <si>
    <t>ТОО "ОрдаМед Караганда"</t>
  </si>
  <si>
    <t>ТОО "Ванга М"</t>
  </si>
  <si>
    <t>ТОО "Атлант МТ"</t>
  </si>
  <si>
    <t>ТОО "FARM ALLIANCE"</t>
  </si>
  <si>
    <t>ТОО "DISmed"</t>
  </si>
  <si>
    <t>ТОО "Круана"</t>
  </si>
  <si>
    <t>ТОО "Ангрофарм-НС"</t>
  </si>
  <si>
    <t>ТОО "SAN Company"</t>
  </si>
  <si>
    <t>ТОО "Medical Servis"</t>
  </si>
  <si>
    <t>ТОО"KazMedServiceLogistic"</t>
  </si>
  <si>
    <t>ТОО "НАСК"</t>
  </si>
  <si>
    <t xml:space="preserve">Шприцы инъекционные однократного применения трехкомпонентные вместимостью 50 мл с иглами , 22Gx1 1/2 </t>
  </si>
  <si>
    <t>Приложение №1 к протоколу итогов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</si>
</sst>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0.00_ ;\-#,##0.00\ "/>
  </numFmts>
  <fonts count="9" x14ac:knownFonts="1">
    <font>
      <sz val="11"/>
      <color theme="1"/>
      <name val="Calibri"/>
      <family val="2"/>
      <charset val="204"/>
      <scheme val="minor"/>
    </font>
    <font>
      <b/>
      <sz val="10"/>
      <name val="Times New Roman"/>
      <family val="1"/>
      <charset val="204"/>
    </font>
    <font>
      <sz val="10"/>
      <name val="Arial Cyr"/>
      <charset val="204"/>
    </font>
    <font>
      <b/>
      <sz val="10"/>
      <color theme="1"/>
      <name val="Times New Roman"/>
      <family val="1"/>
      <charset val="204"/>
    </font>
    <font>
      <sz val="10"/>
      <color theme="1"/>
      <name val="Times New Roman"/>
      <family val="1"/>
      <charset val="204"/>
    </font>
    <font>
      <sz val="10"/>
      <name val="Times New Roman"/>
      <family val="1"/>
      <charset val="204"/>
    </font>
    <font>
      <sz val="11"/>
      <color theme="1"/>
      <name val="Calibri"/>
      <family val="2"/>
      <charset val="204"/>
      <scheme val="minor"/>
    </font>
    <font>
      <sz val="10"/>
      <color rgb="FF01011B"/>
      <name val="Times New Roman"/>
      <family val="1"/>
      <charset val="204"/>
    </font>
    <font>
      <i/>
      <sz val="10"/>
      <color theme="1"/>
      <name val="Times New Roman"/>
      <family val="1"/>
      <charset val="20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0" fontId="2" fillId="0" borderId="0"/>
    <xf numFmtId="43" fontId="6" fillId="0" borderId="0" applyFont="0" applyFill="0" applyBorder="0" applyAlignment="0" applyProtection="0"/>
    <xf numFmtId="44" fontId="6" fillId="0" borderId="0" applyFont="0" applyFill="0" applyBorder="0" applyAlignment="0" applyProtection="0"/>
  </cellStyleXfs>
  <cellXfs count="58">
    <xf numFmtId="0" fontId="0" fillId="0" borderId="0" xfId="0"/>
    <xf numFmtId="0" fontId="5" fillId="0" borderId="1" xfId="0" applyFont="1" applyFill="1" applyBorder="1" applyAlignment="1">
      <alignment horizontal="center" vertical="center" wrapText="1"/>
    </xf>
    <xf numFmtId="0" fontId="4" fillId="0" borderId="0" xfId="0" applyFont="1" applyFill="1" applyAlignment="1">
      <alignment vertical="center"/>
    </xf>
    <xf numFmtId="0" fontId="4" fillId="0" borderId="0" xfId="0" applyFont="1" applyFill="1" applyAlignment="1">
      <alignment vertical="center" wrapText="1"/>
    </xf>
    <xf numFmtId="0" fontId="4" fillId="0" borderId="0" xfId="0" applyFont="1" applyFill="1" applyAlignment="1">
      <alignment horizontal="left" vertical="center" wrapText="1"/>
    </xf>
    <xf numFmtId="4" fontId="4" fillId="0" borderId="0" xfId="0" applyNumberFormat="1" applyFont="1" applyFill="1" applyAlignment="1">
      <alignment vertical="center"/>
    </xf>
    <xf numFmtId="0" fontId="4" fillId="0" borderId="0" xfId="0" applyFont="1" applyFill="1" applyAlignment="1">
      <alignment horizontal="center" vertical="center"/>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4" fontId="1" fillId="0" borderId="0" xfId="0" applyNumberFormat="1"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left" vertical="center" wrapText="1"/>
    </xf>
    <xf numFmtId="164" fontId="4" fillId="0" borderId="1" xfId="2" applyNumberFormat="1" applyFont="1" applyFill="1" applyBorder="1" applyAlignment="1">
      <alignment horizontal="center" vertical="center"/>
    </xf>
    <xf numFmtId="0" fontId="1" fillId="0" borderId="1" xfId="0" applyFont="1" applyFill="1" applyBorder="1" applyAlignment="1">
      <alignment horizontal="left" vertical="center" wrapText="1"/>
    </xf>
    <xf numFmtId="43" fontId="4" fillId="0" borderId="1" xfId="2" applyFont="1" applyFill="1" applyBorder="1" applyAlignment="1">
      <alignment horizontal="center" vertical="center"/>
    </xf>
    <xf numFmtId="0" fontId="4" fillId="0" borderId="1" xfId="0" applyFont="1" applyFill="1" applyBorder="1" applyAlignment="1">
      <alignment vertical="center"/>
    </xf>
    <xf numFmtId="0" fontId="3" fillId="0" borderId="1" xfId="0" applyFont="1" applyFill="1" applyBorder="1" applyAlignment="1">
      <alignment horizontal="left" vertical="center" wrapText="1"/>
    </xf>
    <xf numFmtId="0" fontId="3" fillId="0" borderId="1" xfId="0" applyFont="1" applyFill="1" applyBorder="1" applyAlignment="1">
      <alignment vertical="center"/>
    </xf>
    <xf numFmtId="4" fontId="3" fillId="0" borderId="1" xfId="0" applyNumberFormat="1" applyFont="1" applyFill="1" applyBorder="1" applyAlignment="1">
      <alignment vertical="center"/>
    </xf>
    <xf numFmtId="0" fontId="3" fillId="0" borderId="1" xfId="0" applyFont="1" applyFill="1" applyBorder="1" applyAlignment="1">
      <alignment horizontal="center" vertical="center"/>
    </xf>
    <xf numFmtId="4" fontId="3" fillId="0" borderId="1" xfId="0" applyNumberFormat="1" applyFont="1" applyFill="1" applyBorder="1" applyAlignment="1">
      <alignment horizontal="center" vertical="center"/>
    </xf>
    <xf numFmtId="0" fontId="5" fillId="0" borderId="1" xfId="0" applyFont="1" applyFill="1" applyBorder="1" applyAlignment="1">
      <alignment vertical="center" wrapText="1"/>
    </xf>
    <xf numFmtId="0" fontId="1" fillId="0" borderId="1" xfId="1" applyFont="1" applyFill="1" applyBorder="1" applyAlignment="1">
      <alignment horizontal="left" vertical="center" wrapText="1"/>
    </xf>
    <xf numFmtId="3" fontId="4" fillId="0" borderId="1" xfId="2" applyNumberFormat="1" applyFont="1" applyFill="1" applyBorder="1" applyAlignment="1">
      <alignment horizontal="center" vertical="center"/>
    </xf>
    <xf numFmtId="0" fontId="4" fillId="0" borderId="1" xfId="0" applyFont="1" applyFill="1" applyBorder="1" applyAlignment="1">
      <alignment horizontal="center" vertical="center"/>
    </xf>
    <xf numFmtId="0" fontId="5" fillId="0" borderId="0" xfId="0" applyFont="1" applyFill="1" applyAlignment="1">
      <alignment horizontal="center" vertical="center"/>
    </xf>
    <xf numFmtId="4" fontId="5"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4" fontId="1"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4" fontId="4" fillId="0" borderId="0" xfId="0" applyNumberFormat="1" applyFont="1" applyFill="1" applyAlignment="1">
      <alignment horizontal="center" vertical="center"/>
    </xf>
    <xf numFmtId="0" fontId="5" fillId="0" borderId="1" xfId="1"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3" fontId="5"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xf>
    <xf numFmtId="4" fontId="4" fillId="0" borderId="1" xfId="2" applyNumberFormat="1" applyFont="1" applyFill="1" applyBorder="1" applyAlignment="1">
      <alignment horizontal="center" vertical="center"/>
    </xf>
    <xf numFmtId="0" fontId="7" fillId="0" borderId="1" xfId="0"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0" applyFont="1" applyFill="1" applyBorder="1" applyAlignment="1">
      <alignment horizontal="left" vertical="center"/>
    </xf>
    <xf numFmtId="3" fontId="4" fillId="0" borderId="1" xfId="3" applyNumberFormat="1" applyFont="1" applyFill="1" applyBorder="1" applyAlignment="1">
      <alignment horizontal="center" vertical="center"/>
    </xf>
    <xf numFmtId="0" fontId="3" fillId="0" borderId="1" xfId="0" applyFont="1" applyFill="1" applyBorder="1" applyAlignment="1">
      <alignment vertical="center" wrapText="1"/>
    </xf>
    <xf numFmtId="4" fontId="3" fillId="0" borderId="1" xfId="2" applyNumberFormat="1" applyFont="1" applyFill="1" applyBorder="1" applyAlignment="1">
      <alignment horizontal="center" vertical="center"/>
    </xf>
    <xf numFmtId="4" fontId="5" fillId="0" borderId="0" xfId="0" applyNumberFormat="1" applyFont="1" applyFill="1" applyAlignment="1">
      <alignment horizontal="center" vertical="center"/>
    </xf>
    <xf numFmtId="0" fontId="1" fillId="0" borderId="1" xfId="0"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1" xfId="0" applyFont="1" applyFill="1" applyBorder="1" applyAlignment="1">
      <alignment horizontal="center" vertical="center"/>
    </xf>
    <xf numFmtId="4" fontId="1"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0" fontId="4" fillId="0" borderId="0" xfId="0" applyFont="1" applyFill="1" applyAlignment="1">
      <alignment horizontal="right" vertical="center"/>
    </xf>
    <xf numFmtId="0" fontId="1" fillId="0" borderId="0" xfId="0" applyFont="1" applyFill="1" applyBorder="1" applyAlignment="1">
      <alignment horizontal="center" vertical="center"/>
    </xf>
  </cellXfs>
  <cellStyles count="4">
    <cellStyle name="Денежный" xfId="3" builtinId="4"/>
    <cellStyle name="Обычный" xfId="0" builtinId="0"/>
    <cellStyle name="Обычный 3" xfId="1" xr:uid="{00000000-0005-0000-0000-00000200000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Q79"/>
  <sheetViews>
    <sheetView tabSelected="1" zoomScale="70" zoomScaleNormal="70" workbookViewId="0">
      <selection activeCell="B16" sqref="B16"/>
    </sheetView>
  </sheetViews>
  <sheetFormatPr defaultRowHeight="12.75" x14ac:dyDescent="0.25"/>
  <cols>
    <col min="1" max="1" width="9.140625" style="6"/>
    <col min="2" max="2" width="46.42578125" style="2" customWidth="1"/>
    <col min="3" max="3" width="56.42578125" style="2" customWidth="1"/>
    <col min="4" max="5" width="9.140625" style="2" customWidth="1"/>
    <col min="6" max="6" width="14.85546875" style="2" customWidth="1"/>
    <col min="7" max="7" width="15.5703125" style="2" customWidth="1"/>
    <col min="8" max="8" width="9.28515625" style="25" customWidth="1"/>
    <col min="9" max="9" width="11.42578125" style="25" customWidth="1"/>
    <col min="10" max="10" width="10.42578125" style="25" customWidth="1"/>
    <col min="11" max="11" width="13.85546875" style="25" customWidth="1"/>
    <col min="12" max="12" width="10.85546875" style="25" customWidth="1"/>
    <col min="13" max="13" width="12.140625" style="25" customWidth="1"/>
    <col min="14" max="14" width="9.140625" style="25" customWidth="1"/>
    <col min="15" max="15" width="11" style="25" customWidth="1"/>
    <col min="16" max="16" width="9.7109375" style="25" customWidth="1"/>
    <col min="17" max="17" width="12.42578125" style="25" customWidth="1"/>
    <col min="18" max="18" width="9.140625" style="25" customWidth="1"/>
    <col min="19" max="19" width="12.7109375" style="25" customWidth="1"/>
    <col min="20" max="20" width="11.7109375" style="25" customWidth="1"/>
    <col min="21" max="21" width="12.85546875" style="25" customWidth="1"/>
    <col min="22" max="22" width="10" style="25" customWidth="1"/>
    <col min="23" max="23" width="13.42578125" style="25" customWidth="1"/>
    <col min="24" max="24" width="9.140625" style="25" customWidth="1"/>
    <col min="25" max="25" width="12.85546875" style="25" customWidth="1"/>
    <col min="26" max="26" width="10.28515625" style="25" customWidth="1"/>
    <col min="27" max="27" width="12" style="25" customWidth="1"/>
    <col min="28" max="28" width="9.140625" style="25" customWidth="1"/>
    <col min="29" max="29" width="12.5703125" style="25" customWidth="1"/>
    <col min="30" max="30" width="10.42578125" style="25" customWidth="1"/>
    <col min="31" max="31" width="14" style="25" customWidth="1"/>
    <col min="32" max="34" width="9.140625" style="25" customWidth="1"/>
    <col min="35" max="35" width="10.85546875" style="25" customWidth="1"/>
    <col min="36" max="36" width="9.140625" style="25" customWidth="1"/>
    <col min="37" max="37" width="12.85546875" style="25" customWidth="1"/>
    <col min="38" max="38" width="9.140625" style="25" customWidth="1"/>
    <col min="39" max="39" width="12.28515625" style="25" customWidth="1"/>
    <col min="40" max="40" width="10.140625" style="34" customWidth="1"/>
    <col min="41" max="41" width="10" style="34" customWidth="1"/>
    <col min="42" max="42" width="10.7109375" style="34" customWidth="1"/>
    <col min="43" max="43" width="12.7109375" style="34" customWidth="1"/>
    <col min="44" max="16384" width="9.140625" style="2"/>
  </cols>
  <sheetData>
    <row r="1" spans="1:43" x14ac:dyDescent="0.25">
      <c r="A1" s="56" t="s">
        <v>160</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row>
    <row r="2" spans="1:43" x14ac:dyDescent="0.25">
      <c r="A2" s="2"/>
      <c r="B2" s="3"/>
      <c r="C2" s="4"/>
      <c r="E2" s="5"/>
      <c r="F2" s="6"/>
      <c r="G2" s="5"/>
    </row>
    <row r="3" spans="1:43" x14ac:dyDescent="0.25">
      <c r="A3" s="57" t="s">
        <v>9</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57"/>
      <c r="AI3" s="57"/>
      <c r="AJ3" s="57"/>
      <c r="AK3" s="57"/>
      <c r="AL3" s="57"/>
      <c r="AM3" s="57"/>
      <c r="AN3" s="57"/>
      <c r="AO3" s="57"/>
      <c r="AP3" s="57"/>
      <c r="AQ3" s="57"/>
    </row>
    <row r="4" spans="1:43" x14ac:dyDescent="0.25">
      <c r="A4" s="7"/>
      <c r="B4" s="8"/>
      <c r="C4" s="29"/>
      <c r="D4" s="29"/>
      <c r="E4" s="29"/>
      <c r="F4" s="29"/>
      <c r="G4" s="9"/>
    </row>
    <row r="5" spans="1:43" ht="42.75" customHeight="1" x14ac:dyDescent="0.25">
      <c r="A5" s="49" t="s">
        <v>0</v>
      </c>
      <c r="B5" s="50" t="s">
        <v>1</v>
      </c>
      <c r="C5" s="49" t="s">
        <v>2</v>
      </c>
      <c r="D5" s="51" t="s">
        <v>3</v>
      </c>
      <c r="E5" s="52" t="s">
        <v>4</v>
      </c>
      <c r="F5" s="53" t="s">
        <v>5</v>
      </c>
      <c r="G5" s="54" t="s">
        <v>6</v>
      </c>
      <c r="H5" s="49" t="s">
        <v>141</v>
      </c>
      <c r="I5" s="49"/>
      <c r="J5" s="49" t="s">
        <v>142</v>
      </c>
      <c r="K5" s="49"/>
      <c r="L5" s="49" t="s">
        <v>143</v>
      </c>
      <c r="M5" s="49"/>
      <c r="N5" s="49" t="s">
        <v>144</v>
      </c>
      <c r="O5" s="49"/>
      <c r="P5" s="49" t="s">
        <v>145</v>
      </c>
      <c r="Q5" s="49"/>
      <c r="R5" s="49" t="s">
        <v>146</v>
      </c>
      <c r="S5" s="49"/>
      <c r="T5" s="49" t="s">
        <v>147</v>
      </c>
      <c r="U5" s="49"/>
      <c r="V5" s="49" t="s">
        <v>148</v>
      </c>
      <c r="W5" s="49"/>
      <c r="X5" s="49" t="s">
        <v>149</v>
      </c>
      <c r="Y5" s="49"/>
      <c r="Z5" s="49" t="s">
        <v>150</v>
      </c>
      <c r="AA5" s="49"/>
      <c r="AB5" s="49" t="s">
        <v>151</v>
      </c>
      <c r="AC5" s="49"/>
      <c r="AD5" s="49" t="s">
        <v>152</v>
      </c>
      <c r="AE5" s="49"/>
      <c r="AF5" s="49" t="s">
        <v>153</v>
      </c>
      <c r="AG5" s="49"/>
      <c r="AH5" s="49" t="s">
        <v>154</v>
      </c>
      <c r="AI5" s="49"/>
      <c r="AJ5" s="49" t="s">
        <v>155</v>
      </c>
      <c r="AK5" s="49"/>
      <c r="AL5" s="49" t="s">
        <v>156</v>
      </c>
      <c r="AM5" s="49"/>
      <c r="AN5" s="54" t="s">
        <v>157</v>
      </c>
      <c r="AO5" s="54"/>
      <c r="AP5" s="55" t="s">
        <v>158</v>
      </c>
      <c r="AQ5" s="55"/>
    </row>
    <row r="6" spans="1:43" ht="29.25" customHeight="1" x14ac:dyDescent="0.25">
      <c r="A6" s="49"/>
      <c r="B6" s="50"/>
      <c r="C6" s="49"/>
      <c r="D6" s="51"/>
      <c r="E6" s="52"/>
      <c r="F6" s="53"/>
      <c r="G6" s="54"/>
      <c r="H6" s="31" t="s">
        <v>139</v>
      </c>
      <c r="I6" s="31" t="s">
        <v>140</v>
      </c>
      <c r="J6" s="31" t="s">
        <v>139</v>
      </c>
      <c r="K6" s="31" t="s">
        <v>140</v>
      </c>
      <c r="L6" s="31" t="s">
        <v>139</v>
      </c>
      <c r="M6" s="31" t="s">
        <v>140</v>
      </c>
      <c r="N6" s="31" t="s">
        <v>139</v>
      </c>
      <c r="O6" s="31" t="s">
        <v>140</v>
      </c>
      <c r="P6" s="31" t="s">
        <v>139</v>
      </c>
      <c r="Q6" s="31" t="s">
        <v>140</v>
      </c>
      <c r="R6" s="31" t="s">
        <v>139</v>
      </c>
      <c r="S6" s="31" t="s">
        <v>140</v>
      </c>
      <c r="T6" s="31" t="s">
        <v>139</v>
      </c>
      <c r="U6" s="31" t="s">
        <v>140</v>
      </c>
      <c r="V6" s="31" t="s">
        <v>139</v>
      </c>
      <c r="W6" s="31" t="s">
        <v>140</v>
      </c>
      <c r="X6" s="31" t="s">
        <v>139</v>
      </c>
      <c r="Y6" s="31" t="s">
        <v>140</v>
      </c>
      <c r="Z6" s="31" t="s">
        <v>139</v>
      </c>
      <c r="AA6" s="31" t="s">
        <v>140</v>
      </c>
      <c r="AB6" s="31" t="s">
        <v>139</v>
      </c>
      <c r="AC6" s="31" t="s">
        <v>140</v>
      </c>
      <c r="AD6" s="31" t="s">
        <v>139</v>
      </c>
      <c r="AE6" s="31" t="s">
        <v>140</v>
      </c>
      <c r="AF6" s="31" t="s">
        <v>139</v>
      </c>
      <c r="AG6" s="31" t="s">
        <v>140</v>
      </c>
      <c r="AH6" s="31" t="s">
        <v>139</v>
      </c>
      <c r="AI6" s="31" t="s">
        <v>140</v>
      </c>
      <c r="AJ6" s="31" t="s">
        <v>139</v>
      </c>
      <c r="AK6" s="31" t="s">
        <v>140</v>
      </c>
      <c r="AL6" s="31" t="s">
        <v>139</v>
      </c>
      <c r="AM6" s="31" t="s">
        <v>140</v>
      </c>
      <c r="AN6" s="32" t="s">
        <v>139</v>
      </c>
      <c r="AO6" s="32" t="s">
        <v>140</v>
      </c>
      <c r="AP6" s="32" t="s">
        <v>139</v>
      </c>
      <c r="AQ6" s="32" t="s">
        <v>140</v>
      </c>
    </row>
    <row r="7" spans="1:43" ht="25.5" customHeight="1" x14ac:dyDescent="0.25">
      <c r="A7" s="1">
        <v>1</v>
      </c>
      <c r="B7" s="35" t="s">
        <v>10</v>
      </c>
      <c r="C7" s="36" t="s">
        <v>11</v>
      </c>
      <c r="D7" s="37" t="s">
        <v>12</v>
      </c>
      <c r="E7" s="38">
        <v>1500</v>
      </c>
      <c r="F7" s="26">
        <v>14.45</v>
      </c>
      <c r="G7" s="39">
        <f>E7*F7</f>
        <v>21675</v>
      </c>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40"/>
      <c r="AO7" s="40"/>
      <c r="AP7" s="40"/>
      <c r="AQ7" s="40"/>
    </row>
    <row r="8" spans="1:43" ht="30" customHeight="1" x14ac:dyDescent="0.25">
      <c r="A8" s="1">
        <v>2</v>
      </c>
      <c r="B8" s="35" t="s">
        <v>13</v>
      </c>
      <c r="C8" s="36" t="s">
        <v>14</v>
      </c>
      <c r="D8" s="37" t="s">
        <v>12</v>
      </c>
      <c r="E8" s="38">
        <v>1500</v>
      </c>
      <c r="F8" s="26">
        <v>51.46</v>
      </c>
      <c r="G8" s="39">
        <f t="shared" ref="G8:G16" si="0">E8*F8</f>
        <v>77190</v>
      </c>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40"/>
      <c r="AO8" s="40"/>
      <c r="AP8" s="40"/>
      <c r="AQ8" s="40"/>
    </row>
    <row r="9" spans="1:43" ht="29.25" customHeight="1" x14ac:dyDescent="0.25">
      <c r="A9" s="1">
        <v>3</v>
      </c>
      <c r="B9" s="35" t="s">
        <v>15</v>
      </c>
      <c r="C9" s="36" t="s">
        <v>16</v>
      </c>
      <c r="D9" s="37" t="s">
        <v>17</v>
      </c>
      <c r="E9" s="38">
        <v>2000</v>
      </c>
      <c r="F9" s="26">
        <v>355.46</v>
      </c>
      <c r="G9" s="39">
        <f t="shared" si="0"/>
        <v>710920</v>
      </c>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40"/>
      <c r="AO9" s="40"/>
      <c r="AP9" s="40"/>
      <c r="AQ9" s="40"/>
    </row>
    <row r="10" spans="1:43" ht="25.5" customHeight="1" x14ac:dyDescent="0.25">
      <c r="A10" s="1">
        <v>4</v>
      </c>
      <c r="B10" s="35" t="s">
        <v>18</v>
      </c>
      <c r="C10" s="36" t="s">
        <v>19</v>
      </c>
      <c r="D10" s="37" t="s">
        <v>12</v>
      </c>
      <c r="E10" s="38">
        <v>300</v>
      </c>
      <c r="F10" s="26">
        <v>38.47</v>
      </c>
      <c r="G10" s="39">
        <f t="shared" si="0"/>
        <v>11541</v>
      </c>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40"/>
      <c r="AO10" s="40"/>
      <c r="AP10" s="40"/>
      <c r="AQ10" s="40"/>
    </row>
    <row r="11" spans="1:43" ht="28.5" customHeight="1" x14ac:dyDescent="0.25">
      <c r="A11" s="1">
        <v>5</v>
      </c>
      <c r="B11" s="35" t="s">
        <v>20</v>
      </c>
      <c r="C11" s="36" t="s">
        <v>21</v>
      </c>
      <c r="D11" s="37" t="s">
        <v>12</v>
      </c>
      <c r="E11" s="38">
        <v>200</v>
      </c>
      <c r="F11" s="26">
        <v>577.20000000000005</v>
      </c>
      <c r="G11" s="39">
        <f t="shared" si="0"/>
        <v>115440.00000000001</v>
      </c>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40"/>
      <c r="AO11" s="40"/>
      <c r="AP11" s="40"/>
      <c r="AQ11" s="40"/>
    </row>
    <row r="12" spans="1:43" ht="30.75" customHeight="1" x14ac:dyDescent="0.25">
      <c r="A12" s="1">
        <v>6</v>
      </c>
      <c r="B12" s="35" t="s">
        <v>22</v>
      </c>
      <c r="C12" s="36" t="s">
        <v>23</v>
      </c>
      <c r="D12" s="37" t="s">
        <v>12</v>
      </c>
      <c r="E12" s="38">
        <v>2000</v>
      </c>
      <c r="F12" s="26">
        <v>10.98</v>
      </c>
      <c r="G12" s="39">
        <f t="shared" si="0"/>
        <v>21960</v>
      </c>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40"/>
      <c r="AO12" s="40"/>
      <c r="AP12" s="40"/>
      <c r="AQ12" s="40"/>
    </row>
    <row r="13" spans="1:43" ht="25.5" customHeight="1" x14ac:dyDescent="0.25">
      <c r="A13" s="1">
        <v>7</v>
      </c>
      <c r="B13" s="35" t="s">
        <v>24</v>
      </c>
      <c r="C13" s="36" t="s">
        <v>25</v>
      </c>
      <c r="D13" s="37" t="s">
        <v>12</v>
      </c>
      <c r="E13" s="38">
        <v>100</v>
      </c>
      <c r="F13" s="26">
        <v>1500</v>
      </c>
      <c r="G13" s="39">
        <f t="shared" si="0"/>
        <v>150000</v>
      </c>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40"/>
      <c r="AO13" s="40"/>
      <c r="AP13" s="40"/>
      <c r="AQ13" s="40"/>
    </row>
    <row r="14" spans="1:43" ht="30.75" customHeight="1" x14ac:dyDescent="0.25">
      <c r="A14" s="1">
        <v>8</v>
      </c>
      <c r="B14" s="35" t="s">
        <v>26</v>
      </c>
      <c r="C14" s="36" t="s">
        <v>27</v>
      </c>
      <c r="D14" s="37" t="s">
        <v>17</v>
      </c>
      <c r="E14" s="38">
        <v>100</v>
      </c>
      <c r="F14" s="26">
        <v>466.71</v>
      </c>
      <c r="G14" s="39">
        <f t="shared" si="0"/>
        <v>46671</v>
      </c>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40"/>
      <c r="AO14" s="40"/>
      <c r="AP14" s="40"/>
      <c r="AQ14" s="40"/>
    </row>
    <row r="15" spans="1:43" ht="25.5" customHeight="1" x14ac:dyDescent="0.25">
      <c r="A15" s="1">
        <v>9</v>
      </c>
      <c r="B15" s="35" t="s">
        <v>28</v>
      </c>
      <c r="C15" s="36" t="s">
        <v>29</v>
      </c>
      <c r="D15" s="37" t="s">
        <v>17</v>
      </c>
      <c r="E15" s="38">
        <v>20</v>
      </c>
      <c r="F15" s="26">
        <v>990.3</v>
      </c>
      <c r="G15" s="39">
        <f t="shared" si="0"/>
        <v>19806</v>
      </c>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40"/>
      <c r="AO15" s="40"/>
      <c r="AP15" s="40"/>
      <c r="AQ15" s="40"/>
    </row>
    <row r="16" spans="1:43" ht="28.5" customHeight="1" x14ac:dyDescent="0.25">
      <c r="A16" s="1">
        <v>10</v>
      </c>
      <c r="B16" s="10" t="s">
        <v>30</v>
      </c>
      <c r="C16" s="11" t="s">
        <v>128</v>
      </c>
      <c r="D16" s="37" t="s">
        <v>17</v>
      </c>
      <c r="E16" s="38">
        <v>100</v>
      </c>
      <c r="F16" s="12">
        <v>3905</v>
      </c>
      <c r="G16" s="39">
        <f t="shared" si="0"/>
        <v>390500</v>
      </c>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40"/>
      <c r="AO16" s="40"/>
      <c r="AP16" s="40"/>
      <c r="AQ16" s="40"/>
    </row>
    <row r="17" spans="1:43" ht="34.5" customHeight="1" x14ac:dyDescent="0.25">
      <c r="A17" s="30"/>
      <c r="B17" s="22" t="s">
        <v>31</v>
      </c>
      <c r="C17" s="13"/>
      <c r="D17" s="31"/>
      <c r="E17" s="32"/>
      <c r="F17" s="31"/>
      <c r="G17" s="33">
        <f>SUM(G7:G16)</f>
        <v>1565703</v>
      </c>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40"/>
      <c r="AO17" s="40"/>
      <c r="AP17" s="40"/>
      <c r="AQ17" s="40"/>
    </row>
    <row r="18" spans="1:43" ht="112.5" customHeight="1" x14ac:dyDescent="0.25">
      <c r="A18" s="24">
        <v>11</v>
      </c>
      <c r="B18" s="10" t="s">
        <v>32</v>
      </c>
      <c r="C18" s="11" t="s">
        <v>33</v>
      </c>
      <c r="D18" s="14" t="s">
        <v>34</v>
      </c>
      <c r="E18" s="23">
        <v>2</v>
      </c>
      <c r="F18" s="12">
        <v>1630</v>
      </c>
      <c r="G18" s="41">
        <f>E18*F18</f>
        <v>3260</v>
      </c>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40"/>
      <c r="AO18" s="40"/>
      <c r="AP18" s="40"/>
      <c r="AQ18" s="40"/>
    </row>
    <row r="19" spans="1:43" ht="93.75" customHeight="1" x14ac:dyDescent="0.25">
      <c r="A19" s="24">
        <v>12</v>
      </c>
      <c r="B19" s="10" t="s">
        <v>35</v>
      </c>
      <c r="C19" s="11" t="s">
        <v>36</v>
      </c>
      <c r="D19" s="14" t="s">
        <v>37</v>
      </c>
      <c r="E19" s="23">
        <v>2</v>
      </c>
      <c r="F19" s="12">
        <v>73350</v>
      </c>
      <c r="G19" s="41">
        <f t="shared" ref="G19:G73" si="1">E19*F19</f>
        <v>146700</v>
      </c>
      <c r="H19" s="26"/>
      <c r="I19" s="26"/>
      <c r="J19" s="26"/>
      <c r="K19" s="26"/>
      <c r="L19" s="26"/>
      <c r="M19" s="26"/>
      <c r="N19" s="26">
        <v>73000</v>
      </c>
      <c r="O19" s="26">
        <f>N19*E19</f>
        <v>146000</v>
      </c>
      <c r="P19" s="26"/>
      <c r="Q19" s="26"/>
      <c r="R19" s="26"/>
      <c r="S19" s="26"/>
      <c r="T19" s="26"/>
      <c r="U19" s="26"/>
      <c r="V19" s="26"/>
      <c r="W19" s="26"/>
      <c r="X19" s="26"/>
      <c r="Y19" s="26"/>
      <c r="Z19" s="26"/>
      <c r="AA19" s="26"/>
      <c r="AB19" s="26">
        <v>73285</v>
      </c>
      <c r="AC19" s="26">
        <f>AB19*E19</f>
        <v>146570</v>
      </c>
      <c r="AD19" s="26"/>
      <c r="AE19" s="26"/>
      <c r="AF19" s="26"/>
      <c r="AG19" s="26"/>
      <c r="AH19" s="26"/>
      <c r="AI19" s="26"/>
      <c r="AJ19" s="26"/>
      <c r="AK19" s="26"/>
      <c r="AL19" s="32">
        <v>72030</v>
      </c>
      <c r="AM19" s="32">
        <f>E19*AL19</f>
        <v>144060</v>
      </c>
      <c r="AN19" s="40"/>
      <c r="AO19" s="40"/>
      <c r="AP19" s="40"/>
      <c r="AQ19" s="40"/>
    </row>
    <row r="20" spans="1:43" ht="70.5" customHeight="1" x14ac:dyDescent="0.25">
      <c r="A20" s="24">
        <v>13</v>
      </c>
      <c r="B20" s="10" t="s">
        <v>38</v>
      </c>
      <c r="C20" s="11" t="s">
        <v>39</v>
      </c>
      <c r="D20" s="14" t="s">
        <v>114</v>
      </c>
      <c r="E20" s="23">
        <v>200</v>
      </c>
      <c r="F20" s="12">
        <v>4000</v>
      </c>
      <c r="G20" s="41">
        <f t="shared" si="1"/>
        <v>800000</v>
      </c>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40"/>
      <c r="AO20" s="40"/>
      <c r="AP20" s="40"/>
      <c r="AQ20" s="40"/>
    </row>
    <row r="21" spans="1:43" ht="187.5" customHeight="1" x14ac:dyDescent="0.25">
      <c r="A21" s="24">
        <v>14</v>
      </c>
      <c r="B21" s="10" t="s">
        <v>159</v>
      </c>
      <c r="C21" s="11" t="s">
        <v>40</v>
      </c>
      <c r="D21" s="14" t="s">
        <v>114</v>
      </c>
      <c r="E21" s="23">
        <v>1000</v>
      </c>
      <c r="F21" s="12">
        <v>480</v>
      </c>
      <c r="G21" s="41">
        <f t="shared" si="1"/>
        <v>480000</v>
      </c>
      <c r="H21" s="26"/>
      <c r="I21" s="26"/>
      <c r="J21" s="26"/>
      <c r="K21" s="26"/>
      <c r="L21" s="26"/>
      <c r="M21" s="26"/>
      <c r="N21" s="26"/>
      <c r="O21" s="26"/>
      <c r="P21" s="26"/>
      <c r="Q21" s="26"/>
      <c r="R21" s="26"/>
      <c r="S21" s="26"/>
      <c r="T21" s="26"/>
      <c r="U21" s="26"/>
      <c r="V21" s="26"/>
      <c r="W21" s="26"/>
      <c r="X21" s="32">
        <v>240</v>
      </c>
      <c r="Y21" s="32">
        <f>X21*E21</f>
        <v>240000</v>
      </c>
      <c r="Z21" s="26"/>
      <c r="AA21" s="26"/>
      <c r="AB21" s="26">
        <v>318</v>
      </c>
      <c r="AC21" s="26">
        <f>AB21*E21</f>
        <v>318000</v>
      </c>
      <c r="AD21" s="26"/>
      <c r="AE21" s="26"/>
      <c r="AF21" s="26"/>
      <c r="AG21" s="26"/>
      <c r="AH21" s="26"/>
      <c r="AI21" s="26"/>
      <c r="AJ21" s="26"/>
      <c r="AK21" s="26"/>
      <c r="AL21" s="26">
        <v>175</v>
      </c>
      <c r="AM21" s="26">
        <f>AL21*E21</f>
        <v>175000</v>
      </c>
      <c r="AN21" s="40"/>
      <c r="AO21" s="40"/>
      <c r="AP21" s="40"/>
      <c r="AQ21" s="40"/>
    </row>
    <row r="22" spans="1:43" ht="180" customHeight="1" x14ac:dyDescent="0.25">
      <c r="A22" s="24">
        <v>15</v>
      </c>
      <c r="B22" s="21" t="s">
        <v>41</v>
      </c>
      <c r="C22" s="11" t="s">
        <v>40</v>
      </c>
      <c r="D22" s="14" t="s">
        <v>114</v>
      </c>
      <c r="E22" s="23">
        <v>25500</v>
      </c>
      <c r="F22" s="12">
        <v>45</v>
      </c>
      <c r="G22" s="41">
        <f t="shared" si="1"/>
        <v>1147500</v>
      </c>
      <c r="H22" s="26"/>
      <c r="I22" s="26"/>
      <c r="J22" s="26"/>
      <c r="K22" s="26"/>
      <c r="L22" s="26"/>
      <c r="M22" s="26"/>
      <c r="N22" s="26"/>
      <c r="O22" s="26"/>
      <c r="P22" s="26"/>
      <c r="Q22" s="26"/>
      <c r="R22" s="26"/>
      <c r="S22" s="26"/>
      <c r="T22" s="26"/>
      <c r="U22" s="26"/>
      <c r="V22" s="26"/>
      <c r="W22" s="26"/>
      <c r="X22" s="26"/>
      <c r="Y22" s="26"/>
      <c r="Z22" s="26"/>
      <c r="AA22" s="26"/>
      <c r="AB22" s="26">
        <v>45</v>
      </c>
      <c r="AC22" s="26">
        <f>AB22*E22</f>
        <v>1147500</v>
      </c>
      <c r="AD22" s="26"/>
      <c r="AE22" s="26"/>
      <c r="AF22" s="26"/>
      <c r="AG22" s="26"/>
      <c r="AH22" s="26"/>
      <c r="AI22" s="26"/>
      <c r="AJ22" s="26">
        <v>42.7</v>
      </c>
      <c r="AK22" s="26">
        <f>AJ22*E22</f>
        <v>1088850</v>
      </c>
      <c r="AL22" s="32">
        <v>40.799999999999997</v>
      </c>
      <c r="AM22" s="32">
        <f>AL22*E22</f>
        <v>1040399.9999999999</v>
      </c>
      <c r="AN22" s="40"/>
      <c r="AO22" s="40"/>
      <c r="AP22" s="40"/>
      <c r="AQ22" s="40"/>
    </row>
    <row r="23" spans="1:43" ht="55.5" customHeight="1" x14ac:dyDescent="0.25">
      <c r="A23" s="24">
        <v>16</v>
      </c>
      <c r="B23" s="21" t="s">
        <v>107</v>
      </c>
      <c r="C23" s="11" t="s">
        <v>109</v>
      </c>
      <c r="D23" s="14" t="s">
        <v>115</v>
      </c>
      <c r="E23" s="23">
        <v>30</v>
      </c>
      <c r="F23" s="12">
        <v>800</v>
      </c>
      <c r="G23" s="41">
        <f t="shared" si="1"/>
        <v>24000</v>
      </c>
      <c r="H23" s="26"/>
      <c r="I23" s="26"/>
      <c r="J23" s="26"/>
      <c r="K23" s="26"/>
      <c r="L23" s="26"/>
      <c r="M23" s="26"/>
      <c r="N23" s="32">
        <v>800</v>
      </c>
      <c r="O23" s="32">
        <f>N23*E23</f>
        <v>24000</v>
      </c>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40"/>
      <c r="AO23" s="40"/>
      <c r="AP23" s="40"/>
      <c r="AQ23" s="40"/>
    </row>
    <row r="24" spans="1:43" ht="57" customHeight="1" x14ac:dyDescent="0.25">
      <c r="A24" s="24">
        <v>17</v>
      </c>
      <c r="B24" s="21" t="s">
        <v>107</v>
      </c>
      <c r="C24" s="11" t="s">
        <v>108</v>
      </c>
      <c r="D24" s="14" t="s">
        <v>115</v>
      </c>
      <c r="E24" s="23">
        <v>30</v>
      </c>
      <c r="F24" s="12">
        <v>800</v>
      </c>
      <c r="G24" s="41">
        <f t="shared" si="1"/>
        <v>24000</v>
      </c>
      <c r="H24" s="26"/>
      <c r="I24" s="26"/>
      <c r="J24" s="26"/>
      <c r="K24" s="26"/>
      <c r="L24" s="26"/>
      <c r="M24" s="26"/>
      <c r="N24" s="32">
        <v>800</v>
      </c>
      <c r="O24" s="32">
        <f t="shared" ref="O24:O25" si="2">N24*E24</f>
        <v>24000</v>
      </c>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40"/>
      <c r="AO24" s="40"/>
      <c r="AP24" s="40"/>
      <c r="AQ24" s="40"/>
    </row>
    <row r="25" spans="1:43" ht="51.75" customHeight="1" x14ac:dyDescent="0.25">
      <c r="A25" s="24">
        <v>18</v>
      </c>
      <c r="B25" s="21" t="s">
        <v>107</v>
      </c>
      <c r="C25" s="11" t="s">
        <v>110</v>
      </c>
      <c r="D25" s="14" t="s">
        <v>115</v>
      </c>
      <c r="E25" s="23">
        <v>30</v>
      </c>
      <c r="F25" s="12">
        <v>800</v>
      </c>
      <c r="G25" s="41">
        <f t="shared" si="1"/>
        <v>24000</v>
      </c>
      <c r="H25" s="26"/>
      <c r="I25" s="26"/>
      <c r="J25" s="26"/>
      <c r="K25" s="26"/>
      <c r="L25" s="26"/>
      <c r="M25" s="26"/>
      <c r="N25" s="32">
        <v>800</v>
      </c>
      <c r="O25" s="32">
        <f t="shared" si="2"/>
        <v>24000</v>
      </c>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40"/>
      <c r="AO25" s="40"/>
      <c r="AP25" s="40"/>
      <c r="AQ25" s="40"/>
    </row>
    <row r="26" spans="1:43" ht="63" customHeight="1" x14ac:dyDescent="0.25">
      <c r="A26" s="24">
        <v>19</v>
      </c>
      <c r="B26" s="21" t="s">
        <v>42</v>
      </c>
      <c r="C26" s="11" t="s">
        <v>130</v>
      </c>
      <c r="D26" s="14" t="s">
        <v>43</v>
      </c>
      <c r="E26" s="23">
        <v>10</v>
      </c>
      <c r="F26" s="12">
        <v>12000</v>
      </c>
      <c r="G26" s="41">
        <f t="shared" si="1"/>
        <v>120000</v>
      </c>
      <c r="H26" s="26"/>
      <c r="I26" s="26"/>
      <c r="J26" s="26"/>
      <c r="K26" s="26"/>
      <c r="L26" s="26"/>
      <c r="M26" s="26"/>
      <c r="N26" s="26"/>
      <c r="O26" s="26"/>
      <c r="P26" s="26"/>
      <c r="Q26" s="26"/>
      <c r="R26" s="26"/>
      <c r="S26" s="26"/>
      <c r="T26" s="26"/>
      <c r="U26" s="26"/>
      <c r="V26" s="32">
        <v>12000</v>
      </c>
      <c r="W26" s="32">
        <f>V26*E26</f>
        <v>120000</v>
      </c>
      <c r="X26" s="26"/>
      <c r="Y26" s="26"/>
      <c r="Z26" s="26"/>
      <c r="AA26" s="26"/>
      <c r="AB26" s="26"/>
      <c r="AC26" s="26"/>
      <c r="AD26" s="26"/>
      <c r="AE26" s="26"/>
      <c r="AF26" s="26"/>
      <c r="AG26" s="26"/>
      <c r="AH26" s="26"/>
      <c r="AI26" s="26"/>
      <c r="AJ26" s="26"/>
      <c r="AK26" s="26"/>
      <c r="AL26" s="26"/>
      <c r="AM26" s="26"/>
      <c r="AN26" s="40"/>
      <c r="AO26" s="40"/>
      <c r="AP26" s="40"/>
      <c r="AQ26" s="40"/>
    </row>
    <row r="27" spans="1:43" ht="53.25" customHeight="1" x14ac:dyDescent="0.25">
      <c r="A27" s="24">
        <v>20</v>
      </c>
      <c r="B27" s="21" t="s">
        <v>44</v>
      </c>
      <c r="C27" s="11" t="s">
        <v>131</v>
      </c>
      <c r="D27" s="14" t="s">
        <v>114</v>
      </c>
      <c r="E27" s="23">
        <v>10</v>
      </c>
      <c r="F27" s="12">
        <v>15000</v>
      </c>
      <c r="G27" s="41">
        <f t="shared" si="1"/>
        <v>150000</v>
      </c>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40"/>
      <c r="AO27" s="40"/>
      <c r="AP27" s="40"/>
      <c r="AQ27" s="40"/>
    </row>
    <row r="28" spans="1:43" ht="49.5" customHeight="1" x14ac:dyDescent="0.25">
      <c r="A28" s="24">
        <v>21</v>
      </c>
      <c r="B28" s="21" t="s">
        <v>45</v>
      </c>
      <c r="C28" s="11" t="s">
        <v>46</v>
      </c>
      <c r="D28" s="14" t="s">
        <v>114</v>
      </c>
      <c r="E28" s="23">
        <v>10</v>
      </c>
      <c r="F28" s="12">
        <v>15000</v>
      </c>
      <c r="G28" s="41">
        <f t="shared" si="1"/>
        <v>150000</v>
      </c>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40"/>
      <c r="AO28" s="40"/>
      <c r="AP28" s="40"/>
      <c r="AQ28" s="40"/>
    </row>
    <row r="29" spans="1:43" ht="64.5" customHeight="1" x14ac:dyDescent="0.25">
      <c r="A29" s="24">
        <v>22</v>
      </c>
      <c r="B29" s="21" t="s">
        <v>103</v>
      </c>
      <c r="C29" s="11" t="s">
        <v>132</v>
      </c>
      <c r="D29" s="14" t="s">
        <v>114</v>
      </c>
      <c r="E29" s="23">
        <v>25</v>
      </c>
      <c r="F29" s="12">
        <v>3400</v>
      </c>
      <c r="G29" s="41">
        <f t="shared" si="1"/>
        <v>85000</v>
      </c>
      <c r="H29" s="26"/>
      <c r="I29" s="26"/>
      <c r="J29" s="26"/>
      <c r="K29" s="26"/>
      <c r="L29" s="26"/>
      <c r="M29" s="26"/>
      <c r="N29" s="26"/>
      <c r="O29" s="26"/>
      <c r="P29" s="26"/>
      <c r="Q29" s="26"/>
      <c r="R29" s="26"/>
      <c r="S29" s="26"/>
      <c r="T29" s="26"/>
      <c r="U29" s="26"/>
      <c r="V29" s="26"/>
      <c r="W29" s="26"/>
      <c r="X29" s="32">
        <v>3200</v>
      </c>
      <c r="Y29" s="32">
        <f>X29*E29</f>
        <v>80000</v>
      </c>
      <c r="Z29" s="26"/>
      <c r="AA29" s="26"/>
      <c r="AB29" s="26"/>
      <c r="AC29" s="26"/>
      <c r="AD29" s="26"/>
      <c r="AE29" s="26"/>
      <c r="AF29" s="26"/>
      <c r="AG29" s="26"/>
      <c r="AH29" s="26"/>
      <c r="AI29" s="26"/>
      <c r="AJ29" s="26"/>
      <c r="AK29" s="26"/>
      <c r="AL29" s="26">
        <v>1270</v>
      </c>
      <c r="AM29" s="26">
        <f>AL29*E29</f>
        <v>31750</v>
      </c>
      <c r="AN29" s="40"/>
      <c r="AO29" s="40"/>
      <c r="AP29" s="40"/>
      <c r="AQ29" s="40"/>
    </row>
    <row r="30" spans="1:43" ht="48.75" customHeight="1" x14ac:dyDescent="0.25">
      <c r="A30" s="24">
        <v>23</v>
      </c>
      <c r="B30" s="21" t="s">
        <v>47</v>
      </c>
      <c r="C30" s="11" t="s">
        <v>48</v>
      </c>
      <c r="D30" s="14" t="s">
        <v>49</v>
      </c>
      <c r="E30" s="23">
        <v>7</v>
      </c>
      <c r="F30" s="12">
        <v>24000</v>
      </c>
      <c r="G30" s="41">
        <f t="shared" si="1"/>
        <v>168000</v>
      </c>
      <c r="H30" s="26"/>
      <c r="I30" s="26"/>
      <c r="J30" s="26"/>
      <c r="K30" s="26"/>
      <c r="L30" s="26"/>
      <c r="M30" s="26"/>
      <c r="N30" s="26"/>
      <c r="O30" s="26"/>
      <c r="P30" s="26"/>
      <c r="Q30" s="26"/>
      <c r="R30" s="26"/>
      <c r="S30" s="26"/>
      <c r="T30" s="26"/>
      <c r="U30" s="26"/>
      <c r="V30" s="26"/>
      <c r="W30" s="26"/>
      <c r="X30" s="32">
        <v>23800</v>
      </c>
      <c r="Y30" s="32">
        <f>X30*E30</f>
        <v>166600</v>
      </c>
      <c r="Z30" s="26"/>
      <c r="AA30" s="26"/>
      <c r="AB30" s="26"/>
      <c r="AC30" s="26"/>
      <c r="AD30" s="26"/>
      <c r="AE30" s="26"/>
      <c r="AF30" s="26"/>
      <c r="AG30" s="26"/>
      <c r="AH30" s="26"/>
      <c r="AI30" s="26"/>
      <c r="AJ30" s="26"/>
      <c r="AK30" s="26"/>
      <c r="AL30" s="26"/>
      <c r="AM30" s="26"/>
      <c r="AN30" s="40"/>
      <c r="AO30" s="40"/>
      <c r="AP30" s="40"/>
      <c r="AQ30" s="40"/>
    </row>
    <row r="31" spans="1:43" ht="42.75" customHeight="1" x14ac:dyDescent="0.25">
      <c r="A31" s="24">
        <v>24</v>
      </c>
      <c r="B31" s="21" t="s">
        <v>50</v>
      </c>
      <c r="C31" s="11" t="s">
        <v>51</v>
      </c>
      <c r="D31" s="14" t="s">
        <v>52</v>
      </c>
      <c r="E31" s="23">
        <v>50</v>
      </c>
      <c r="F31" s="12">
        <v>266</v>
      </c>
      <c r="G31" s="41">
        <f t="shared" si="1"/>
        <v>13300</v>
      </c>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40"/>
      <c r="AO31" s="40"/>
      <c r="AP31" s="40"/>
      <c r="AQ31" s="40"/>
    </row>
    <row r="32" spans="1:43" ht="48" customHeight="1" x14ac:dyDescent="0.25">
      <c r="A32" s="24">
        <v>25</v>
      </c>
      <c r="B32" s="21" t="s">
        <v>50</v>
      </c>
      <c r="C32" s="11" t="s">
        <v>53</v>
      </c>
      <c r="D32" s="14" t="s">
        <v>52</v>
      </c>
      <c r="E32" s="23">
        <v>50</v>
      </c>
      <c r="F32" s="12">
        <v>266</v>
      </c>
      <c r="G32" s="41">
        <f t="shared" si="1"/>
        <v>13300</v>
      </c>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40"/>
      <c r="AO32" s="40"/>
      <c r="AP32" s="40"/>
      <c r="AQ32" s="40"/>
    </row>
    <row r="33" spans="1:43" ht="59.25" customHeight="1" x14ac:dyDescent="0.25">
      <c r="A33" s="24">
        <v>26</v>
      </c>
      <c r="B33" s="21" t="s">
        <v>50</v>
      </c>
      <c r="C33" s="11" t="s">
        <v>54</v>
      </c>
      <c r="D33" s="14" t="s">
        <v>52</v>
      </c>
      <c r="E33" s="23">
        <v>50</v>
      </c>
      <c r="F33" s="12">
        <v>266</v>
      </c>
      <c r="G33" s="41">
        <f t="shared" si="1"/>
        <v>13300</v>
      </c>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40"/>
      <c r="AO33" s="40"/>
      <c r="AP33" s="40"/>
      <c r="AQ33" s="40"/>
    </row>
    <row r="34" spans="1:43" ht="65.25" customHeight="1" x14ac:dyDescent="0.25">
      <c r="A34" s="24">
        <v>27</v>
      </c>
      <c r="B34" s="21" t="s">
        <v>55</v>
      </c>
      <c r="C34" s="11" t="s">
        <v>56</v>
      </c>
      <c r="D34" s="14" t="s">
        <v>114</v>
      </c>
      <c r="E34" s="23">
        <v>1</v>
      </c>
      <c r="F34" s="12">
        <v>72900</v>
      </c>
      <c r="G34" s="41">
        <f t="shared" si="1"/>
        <v>72900</v>
      </c>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40"/>
      <c r="AO34" s="40"/>
      <c r="AP34" s="40"/>
      <c r="AQ34" s="40"/>
    </row>
    <row r="35" spans="1:43" ht="70.5" customHeight="1" x14ac:dyDescent="0.25">
      <c r="A35" s="24">
        <v>28</v>
      </c>
      <c r="B35" s="21" t="s">
        <v>57</v>
      </c>
      <c r="C35" s="11" t="s">
        <v>58</v>
      </c>
      <c r="D35" s="14" t="s">
        <v>17</v>
      </c>
      <c r="E35" s="23">
        <v>3</v>
      </c>
      <c r="F35" s="12">
        <v>2100</v>
      </c>
      <c r="G35" s="41">
        <f t="shared" si="1"/>
        <v>6300</v>
      </c>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40"/>
      <c r="AO35" s="40"/>
      <c r="AP35" s="40"/>
      <c r="AQ35" s="40"/>
    </row>
    <row r="36" spans="1:43" ht="102.75" customHeight="1" x14ac:dyDescent="0.25">
      <c r="A36" s="24">
        <v>29</v>
      </c>
      <c r="B36" s="21" t="s">
        <v>59</v>
      </c>
      <c r="C36" s="11" t="s">
        <v>60</v>
      </c>
      <c r="D36" s="14" t="s">
        <v>114</v>
      </c>
      <c r="E36" s="23">
        <v>1300</v>
      </c>
      <c r="F36" s="12">
        <v>650</v>
      </c>
      <c r="G36" s="41">
        <f t="shared" si="1"/>
        <v>845000</v>
      </c>
      <c r="H36" s="26">
        <v>485</v>
      </c>
      <c r="I36" s="26">
        <f>H36*E36</f>
        <v>630500</v>
      </c>
      <c r="J36" s="26"/>
      <c r="K36" s="26"/>
      <c r="L36" s="26"/>
      <c r="M36" s="26"/>
      <c r="N36" s="26">
        <v>470</v>
      </c>
      <c r="O36" s="26">
        <f>N36*E36</f>
        <v>611000</v>
      </c>
      <c r="P36" s="26">
        <v>384</v>
      </c>
      <c r="Q36" s="26">
        <f>P36*E36</f>
        <v>499200</v>
      </c>
      <c r="R36" s="32">
        <v>274</v>
      </c>
      <c r="S36" s="32">
        <f>R36*E36</f>
        <v>356200</v>
      </c>
      <c r="T36" s="26"/>
      <c r="U36" s="26"/>
      <c r="V36" s="26"/>
      <c r="W36" s="26"/>
      <c r="X36" s="26"/>
      <c r="Y36" s="26"/>
      <c r="Z36" s="26"/>
      <c r="AA36" s="26"/>
      <c r="AB36" s="26"/>
      <c r="AC36" s="26"/>
      <c r="AD36" s="26"/>
      <c r="AE36" s="26"/>
      <c r="AF36" s="26"/>
      <c r="AG36" s="26"/>
      <c r="AH36" s="26">
        <v>329</v>
      </c>
      <c r="AI36" s="26">
        <f>AH36*E36</f>
        <v>427700</v>
      </c>
      <c r="AJ36" s="26">
        <v>583</v>
      </c>
      <c r="AK36" s="26">
        <f>AJ36*E36</f>
        <v>757900</v>
      </c>
      <c r="AL36" s="26">
        <v>415</v>
      </c>
      <c r="AM36" s="26">
        <f>AL36*E36</f>
        <v>539500</v>
      </c>
      <c r="AN36" s="40"/>
      <c r="AO36" s="40"/>
      <c r="AP36" s="40"/>
      <c r="AQ36" s="40"/>
    </row>
    <row r="37" spans="1:43" ht="106.5" customHeight="1" x14ac:dyDescent="0.25">
      <c r="A37" s="24">
        <v>30</v>
      </c>
      <c r="B37" s="21" t="s">
        <v>59</v>
      </c>
      <c r="C37" s="11" t="s">
        <v>61</v>
      </c>
      <c r="D37" s="14" t="s">
        <v>114</v>
      </c>
      <c r="E37" s="23">
        <v>80</v>
      </c>
      <c r="F37" s="12">
        <v>650</v>
      </c>
      <c r="G37" s="41">
        <f t="shared" si="1"/>
        <v>52000</v>
      </c>
      <c r="H37" s="26"/>
      <c r="I37" s="26"/>
      <c r="J37" s="26"/>
      <c r="K37" s="26"/>
      <c r="L37" s="26"/>
      <c r="M37" s="26"/>
      <c r="N37" s="26"/>
      <c r="O37" s="26"/>
      <c r="P37" s="26"/>
      <c r="Q37" s="26"/>
      <c r="R37" s="32">
        <v>395</v>
      </c>
      <c r="S37" s="32">
        <f>R37*E37</f>
        <v>31600</v>
      </c>
      <c r="T37" s="26"/>
      <c r="U37" s="26"/>
      <c r="V37" s="26"/>
      <c r="W37" s="26"/>
      <c r="X37" s="26"/>
      <c r="Y37" s="26"/>
      <c r="Z37" s="26"/>
      <c r="AA37" s="26"/>
      <c r="AB37" s="26"/>
      <c r="AC37" s="26"/>
      <c r="AD37" s="26"/>
      <c r="AE37" s="26"/>
      <c r="AF37" s="26"/>
      <c r="AG37" s="26"/>
      <c r="AH37" s="26"/>
      <c r="AI37" s="26"/>
      <c r="AJ37" s="26"/>
      <c r="AK37" s="26"/>
      <c r="AL37" s="26"/>
      <c r="AM37" s="26"/>
      <c r="AN37" s="40"/>
      <c r="AO37" s="40"/>
      <c r="AP37" s="40"/>
      <c r="AQ37" s="40"/>
    </row>
    <row r="38" spans="1:43" ht="102.75" customHeight="1" x14ac:dyDescent="0.25">
      <c r="A38" s="24">
        <v>31</v>
      </c>
      <c r="B38" s="21" t="s">
        <v>59</v>
      </c>
      <c r="C38" s="11" t="s">
        <v>62</v>
      </c>
      <c r="D38" s="14" t="s">
        <v>114</v>
      </c>
      <c r="E38" s="23">
        <v>100</v>
      </c>
      <c r="F38" s="12">
        <v>650</v>
      </c>
      <c r="G38" s="41">
        <f t="shared" si="1"/>
        <v>65000</v>
      </c>
      <c r="H38" s="26"/>
      <c r="I38" s="26"/>
      <c r="J38" s="26"/>
      <c r="K38" s="26"/>
      <c r="L38" s="26"/>
      <c r="M38" s="26"/>
      <c r="N38" s="26"/>
      <c r="O38" s="26"/>
      <c r="P38" s="26"/>
      <c r="Q38" s="26"/>
      <c r="R38" s="26"/>
      <c r="S38" s="32"/>
      <c r="T38" s="26"/>
      <c r="U38" s="26"/>
      <c r="V38" s="26"/>
      <c r="W38" s="26"/>
      <c r="X38" s="26"/>
      <c r="Y38" s="26"/>
      <c r="Z38" s="26"/>
      <c r="AA38" s="26"/>
      <c r="AB38" s="26"/>
      <c r="AC38" s="26"/>
      <c r="AD38" s="26"/>
      <c r="AE38" s="26"/>
      <c r="AF38" s="26"/>
      <c r="AG38" s="26"/>
      <c r="AH38" s="26"/>
      <c r="AI38" s="26"/>
      <c r="AJ38" s="26"/>
      <c r="AK38" s="26"/>
      <c r="AL38" s="26"/>
      <c r="AM38" s="26"/>
      <c r="AN38" s="40"/>
      <c r="AO38" s="40"/>
      <c r="AP38" s="40"/>
      <c r="AQ38" s="40"/>
    </row>
    <row r="39" spans="1:43" ht="106.5" customHeight="1" x14ac:dyDescent="0.25">
      <c r="A39" s="24">
        <v>32</v>
      </c>
      <c r="B39" s="21" t="s">
        <v>59</v>
      </c>
      <c r="C39" s="11" t="s">
        <v>63</v>
      </c>
      <c r="D39" s="14" t="s">
        <v>114</v>
      </c>
      <c r="E39" s="23">
        <v>800</v>
      </c>
      <c r="F39" s="12">
        <v>450</v>
      </c>
      <c r="G39" s="41">
        <f t="shared" si="1"/>
        <v>360000</v>
      </c>
      <c r="H39" s="26">
        <v>278</v>
      </c>
      <c r="I39" s="26">
        <f t="shared" ref="I39" si="3">H39*E39</f>
        <v>222400</v>
      </c>
      <c r="J39" s="26"/>
      <c r="K39" s="26"/>
      <c r="L39" s="26"/>
      <c r="M39" s="26"/>
      <c r="N39" s="26">
        <v>380</v>
      </c>
      <c r="O39" s="26">
        <f t="shared" ref="O39" si="4">N39*E39</f>
        <v>304000</v>
      </c>
      <c r="P39" s="26">
        <v>268</v>
      </c>
      <c r="Q39" s="26">
        <f t="shared" ref="Q39" si="5">P39*E39</f>
        <v>214400</v>
      </c>
      <c r="R39" s="32">
        <v>237.3</v>
      </c>
      <c r="S39" s="32">
        <f t="shared" ref="S39" si="6">R39*E39</f>
        <v>189840</v>
      </c>
      <c r="T39" s="26"/>
      <c r="U39" s="26"/>
      <c r="V39" s="26"/>
      <c r="W39" s="26"/>
      <c r="X39" s="26"/>
      <c r="Y39" s="26"/>
      <c r="Z39" s="26"/>
      <c r="AA39" s="26"/>
      <c r="AB39" s="26"/>
      <c r="AC39" s="26"/>
      <c r="AD39" s="26"/>
      <c r="AE39" s="26"/>
      <c r="AF39" s="26"/>
      <c r="AG39" s="26"/>
      <c r="AH39" s="26"/>
      <c r="AI39" s="26"/>
      <c r="AJ39" s="26">
        <v>423</v>
      </c>
      <c r="AK39" s="26">
        <f t="shared" ref="AK39:AK44" si="7">AJ39*E39</f>
        <v>338400</v>
      </c>
      <c r="AL39" s="26">
        <v>375</v>
      </c>
      <c r="AM39" s="26">
        <f t="shared" ref="AM39" si="8">AL39*E39</f>
        <v>300000</v>
      </c>
      <c r="AN39" s="40"/>
      <c r="AO39" s="40"/>
      <c r="AP39" s="40"/>
      <c r="AQ39" s="40"/>
    </row>
    <row r="40" spans="1:43" ht="66" customHeight="1" x14ac:dyDescent="0.25">
      <c r="A40" s="24">
        <v>33</v>
      </c>
      <c r="B40" s="21" t="s">
        <v>64</v>
      </c>
      <c r="C40" s="11" t="s">
        <v>65</v>
      </c>
      <c r="D40" s="14" t="s">
        <v>17</v>
      </c>
      <c r="E40" s="23">
        <v>6</v>
      </c>
      <c r="F40" s="12">
        <v>90000</v>
      </c>
      <c r="G40" s="41">
        <f t="shared" si="1"/>
        <v>540000</v>
      </c>
      <c r="H40" s="26"/>
      <c r="I40" s="26"/>
      <c r="J40" s="32">
        <v>80000</v>
      </c>
      <c r="K40" s="32">
        <f>E40*J40</f>
        <v>480000</v>
      </c>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40"/>
      <c r="AO40" s="40"/>
      <c r="AP40" s="40"/>
      <c r="AQ40" s="40"/>
    </row>
    <row r="41" spans="1:43" ht="65.25" customHeight="1" x14ac:dyDescent="0.25">
      <c r="A41" s="24">
        <v>34</v>
      </c>
      <c r="B41" s="21" t="s">
        <v>66</v>
      </c>
      <c r="C41" s="11" t="s">
        <v>67</v>
      </c>
      <c r="D41" s="14" t="s">
        <v>115</v>
      </c>
      <c r="E41" s="23">
        <v>20</v>
      </c>
      <c r="F41" s="12">
        <v>4200</v>
      </c>
      <c r="G41" s="41">
        <f t="shared" si="1"/>
        <v>84000</v>
      </c>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40"/>
      <c r="AO41" s="40"/>
      <c r="AP41" s="40"/>
      <c r="AQ41" s="40"/>
    </row>
    <row r="42" spans="1:43" ht="47.25" customHeight="1" x14ac:dyDescent="0.25">
      <c r="A42" s="24">
        <v>35</v>
      </c>
      <c r="B42" s="21" t="s">
        <v>68</v>
      </c>
      <c r="C42" s="11" t="s">
        <v>69</v>
      </c>
      <c r="D42" s="14" t="s">
        <v>115</v>
      </c>
      <c r="E42" s="23">
        <v>6</v>
      </c>
      <c r="F42" s="12">
        <v>110</v>
      </c>
      <c r="G42" s="41">
        <f t="shared" si="1"/>
        <v>660</v>
      </c>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40"/>
      <c r="AO42" s="40"/>
      <c r="AP42" s="40"/>
      <c r="AQ42" s="40"/>
    </row>
    <row r="43" spans="1:43" ht="111.75" customHeight="1" x14ac:dyDescent="0.25">
      <c r="A43" s="24">
        <v>36</v>
      </c>
      <c r="B43" s="21" t="s">
        <v>70</v>
      </c>
      <c r="C43" s="11" t="s">
        <v>127</v>
      </c>
      <c r="D43" s="14" t="s">
        <v>71</v>
      </c>
      <c r="E43" s="23">
        <v>5</v>
      </c>
      <c r="F43" s="12">
        <v>19500</v>
      </c>
      <c r="G43" s="41">
        <f t="shared" si="1"/>
        <v>97500</v>
      </c>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40"/>
      <c r="AO43" s="40"/>
      <c r="AP43" s="40"/>
      <c r="AQ43" s="40"/>
    </row>
    <row r="44" spans="1:43" ht="46.5" customHeight="1" x14ac:dyDescent="0.25">
      <c r="A44" s="24">
        <v>37</v>
      </c>
      <c r="B44" s="21" t="s">
        <v>72</v>
      </c>
      <c r="C44" s="11" t="s">
        <v>73</v>
      </c>
      <c r="D44" s="14" t="s">
        <v>114</v>
      </c>
      <c r="E44" s="23">
        <v>300</v>
      </c>
      <c r="F44" s="12">
        <v>2200</v>
      </c>
      <c r="G44" s="41">
        <f t="shared" si="1"/>
        <v>660000</v>
      </c>
      <c r="H44" s="26"/>
      <c r="I44" s="26"/>
      <c r="J44" s="26"/>
      <c r="K44" s="26"/>
      <c r="L44" s="26"/>
      <c r="M44" s="26"/>
      <c r="N44" s="26"/>
      <c r="O44" s="26"/>
      <c r="P44" s="26"/>
      <c r="Q44" s="26"/>
      <c r="R44" s="26"/>
      <c r="S44" s="26"/>
      <c r="T44" s="26"/>
      <c r="U44" s="26"/>
      <c r="V44" s="26"/>
      <c r="W44" s="26"/>
      <c r="X44" s="32">
        <v>1880</v>
      </c>
      <c r="Y44" s="32">
        <f>X44*E44</f>
        <v>564000</v>
      </c>
      <c r="Z44" s="26"/>
      <c r="AA44" s="26"/>
      <c r="AB44" s="26"/>
      <c r="AC44" s="26"/>
      <c r="AD44" s="26"/>
      <c r="AE44" s="26"/>
      <c r="AF44" s="26"/>
      <c r="AG44" s="26"/>
      <c r="AH44" s="26"/>
      <c r="AI44" s="26"/>
      <c r="AJ44" s="26">
        <v>1896</v>
      </c>
      <c r="AK44" s="26">
        <f t="shared" si="7"/>
        <v>568800</v>
      </c>
      <c r="AL44" s="26"/>
      <c r="AM44" s="26"/>
      <c r="AN44" s="40"/>
      <c r="AO44" s="40"/>
      <c r="AP44" s="40"/>
      <c r="AQ44" s="40"/>
    </row>
    <row r="45" spans="1:43" ht="46.5" customHeight="1" x14ac:dyDescent="0.25">
      <c r="A45" s="24">
        <v>38</v>
      </c>
      <c r="B45" s="10" t="s">
        <v>74</v>
      </c>
      <c r="C45" s="11" t="s">
        <v>129</v>
      </c>
      <c r="D45" s="14" t="s">
        <v>114</v>
      </c>
      <c r="E45" s="23">
        <v>10</v>
      </c>
      <c r="F45" s="12">
        <v>2500</v>
      </c>
      <c r="G45" s="41">
        <f t="shared" si="1"/>
        <v>25000</v>
      </c>
      <c r="H45" s="27"/>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40"/>
      <c r="AO45" s="40"/>
      <c r="AP45" s="40"/>
      <c r="AQ45" s="40"/>
    </row>
    <row r="46" spans="1:43" ht="40.5" customHeight="1" x14ac:dyDescent="0.25">
      <c r="A46" s="24">
        <v>39</v>
      </c>
      <c r="B46" s="10" t="s">
        <v>75</v>
      </c>
      <c r="C46" s="11" t="s">
        <v>76</v>
      </c>
      <c r="D46" s="14" t="s">
        <v>114</v>
      </c>
      <c r="E46" s="23">
        <v>10</v>
      </c>
      <c r="F46" s="12">
        <v>4000</v>
      </c>
      <c r="G46" s="41">
        <f t="shared" si="1"/>
        <v>40000</v>
      </c>
      <c r="H46" s="27"/>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40"/>
      <c r="AO46" s="40"/>
      <c r="AP46" s="40"/>
      <c r="AQ46" s="40"/>
    </row>
    <row r="47" spans="1:43" ht="45" customHeight="1" x14ac:dyDescent="0.25">
      <c r="A47" s="24">
        <v>40</v>
      </c>
      <c r="B47" s="10" t="s">
        <v>77</v>
      </c>
      <c r="C47" s="11" t="s">
        <v>78</v>
      </c>
      <c r="D47" s="14" t="s">
        <v>114</v>
      </c>
      <c r="E47" s="23">
        <v>10</v>
      </c>
      <c r="F47" s="12">
        <v>4000</v>
      </c>
      <c r="G47" s="41">
        <f t="shared" si="1"/>
        <v>40000</v>
      </c>
      <c r="H47" s="27"/>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40"/>
      <c r="AO47" s="40"/>
      <c r="AP47" s="40"/>
      <c r="AQ47" s="40"/>
    </row>
    <row r="48" spans="1:43" ht="45.75" customHeight="1" x14ac:dyDescent="0.25">
      <c r="A48" s="24">
        <v>41</v>
      </c>
      <c r="B48" s="10" t="s">
        <v>79</v>
      </c>
      <c r="C48" s="11" t="s">
        <v>80</v>
      </c>
      <c r="D48" s="14" t="s">
        <v>114</v>
      </c>
      <c r="E48" s="23">
        <v>3</v>
      </c>
      <c r="F48" s="12">
        <v>60000</v>
      </c>
      <c r="G48" s="41">
        <f t="shared" si="1"/>
        <v>180000</v>
      </c>
      <c r="H48" s="26"/>
      <c r="I48" s="26"/>
      <c r="J48" s="26"/>
      <c r="K48" s="26"/>
      <c r="L48" s="26"/>
      <c r="M48" s="26"/>
      <c r="N48" s="26"/>
      <c r="O48" s="26"/>
      <c r="P48" s="26"/>
      <c r="Q48" s="26"/>
      <c r="R48" s="26"/>
      <c r="S48" s="26"/>
      <c r="T48" s="26"/>
      <c r="U48" s="26"/>
      <c r="V48" s="26"/>
      <c r="W48" s="26"/>
      <c r="X48" s="26"/>
      <c r="Y48" s="26"/>
      <c r="Z48" s="26"/>
      <c r="AA48" s="26"/>
      <c r="AB48" s="26"/>
      <c r="AC48" s="26"/>
      <c r="AD48" s="32">
        <v>57000</v>
      </c>
      <c r="AE48" s="32">
        <f>AD48*E48</f>
        <v>171000</v>
      </c>
      <c r="AF48" s="26"/>
      <c r="AG48" s="26"/>
      <c r="AH48" s="26"/>
      <c r="AI48" s="26"/>
      <c r="AJ48" s="26"/>
      <c r="AK48" s="26"/>
      <c r="AL48" s="26"/>
      <c r="AM48" s="26"/>
      <c r="AN48" s="40"/>
      <c r="AO48" s="40"/>
      <c r="AP48" s="40"/>
      <c r="AQ48" s="40"/>
    </row>
    <row r="49" spans="1:43" ht="47.25" customHeight="1" x14ac:dyDescent="0.25">
      <c r="A49" s="24">
        <v>42</v>
      </c>
      <c r="B49" s="10" t="s">
        <v>81</v>
      </c>
      <c r="C49" s="11" t="s">
        <v>82</v>
      </c>
      <c r="D49" s="14" t="s">
        <v>114</v>
      </c>
      <c r="E49" s="23">
        <v>6</v>
      </c>
      <c r="F49" s="12">
        <v>110000</v>
      </c>
      <c r="G49" s="41">
        <f t="shared" si="1"/>
        <v>660000</v>
      </c>
      <c r="H49" s="26"/>
      <c r="I49" s="26"/>
      <c r="J49" s="26"/>
      <c r="K49" s="26"/>
      <c r="L49" s="26"/>
      <c r="M49" s="26"/>
      <c r="N49" s="26"/>
      <c r="O49" s="26"/>
      <c r="P49" s="26"/>
      <c r="Q49" s="26"/>
      <c r="R49" s="26"/>
      <c r="S49" s="26"/>
      <c r="T49" s="26"/>
      <c r="U49" s="26"/>
      <c r="V49" s="26"/>
      <c r="W49" s="26"/>
      <c r="X49" s="26"/>
      <c r="Y49" s="26"/>
      <c r="Z49" s="26"/>
      <c r="AA49" s="26"/>
      <c r="AB49" s="26"/>
      <c r="AC49" s="26"/>
      <c r="AD49" s="32">
        <v>106000</v>
      </c>
      <c r="AE49" s="32">
        <f>AD49*E49</f>
        <v>636000</v>
      </c>
      <c r="AF49" s="26"/>
      <c r="AG49" s="26"/>
      <c r="AH49" s="26"/>
      <c r="AI49" s="26"/>
      <c r="AJ49" s="26"/>
      <c r="AK49" s="26"/>
      <c r="AL49" s="26"/>
      <c r="AM49" s="26"/>
      <c r="AN49" s="40"/>
      <c r="AO49" s="40"/>
      <c r="AP49" s="40"/>
      <c r="AQ49" s="40"/>
    </row>
    <row r="50" spans="1:43" ht="65.25" customHeight="1" x14ac:dyDescent="0.25">
      <c r="A50" s="24">
        <v>43</v>
      </c>
      <c r="B50" s="10" t="s">
        <v>133</v>
      </c>
      <c r="C50" s="11" t="s">
        <v>83</v>
      </c>
      <c r="D50" s="14" t="s">
        <v>114</v>
      </c>
      <c r="E50" s="23">
        <v>10</v>
      </c>
      <c r="F50" s="12">
        <v>3200</v>
      </c>
      <c r="G50" s="41">
        <f t="shared" si="1"/>
        <v>32000</v>
      </c>
      <c r="H50" s="26"/>
      <c r="I50" s="26"/>
      <c r="J50" s="26"/>
      <c r="K50" s="26"/>
      <c r="L50" s="26"/>
      <c r="M50" s="26"/>
      <c r="N50" s="26"/>
      <c r="O50" s="26"/>
      <c r="P50" s="26"/>
      <c r="Q50" s="26"/>
      <c r="R50" s="26"/>
      <c r="S50" s="26"/>
      <c r="T50" s="26"/>
      <c r="U50" s="26"/>
      <c r="V50" s="26"/>
      <c r="W50" s="26"/>
      <c r="X50" s="32">
        <v>2600</v>
      </c>
      <c r="Y50" s="32">
        <f>X50*E50</f>
        <v>26000</v>
      </c>
      <c r="Z50" s="26"/>
      <c r="AA50" s="26"/>
      <c r="AB50" s="26"/>
      <c r="AC50" s="26"/>
      <c r="AD50" s="26"/>
      <c r="AE50" s="26"/>
      <c r="AF50" s="26"/>
      <c r="AG50" s="26"/>
      <c r="AH50" s="26"/>
      <c r="AI50" s="26"/>
      <c r="AJ50" s="26"/>
      <c r="AK50" s="26"/>
      <c r="AL50" s="26">
        <v>2620</v>
      </c>
      <c r="AM50" s="26">
        <f>AL50*E50</f>
        <v>26200</v>
      </c>
      <c r="AN50" s="40"/>
      <c r="AO50" s="40"/>
      <c r="AP50" s="40"/>
      <c r="AQ50" s="40"/>
    </row>
    <row r="51" spans="1:43" ht="66" customHeight="1" x14ac:dyDescent="0.25">
      <c r="A51" s="24">
        <v>44</v>
      </c>
      <c r="B51" s="10" t="s">
        <v>134</v>
      </c>
      <c r="C51" s="11" t="s">
        <v>83</v>
      </c>
      <c r="D51" s="14" t="s">
        <v>114</v>
      </c>
      <c r="E51" s="23">
        <v>10</v>
      </c>
      <c r="F51" s="12">
        <v>2800</v>
      </c>
      <c r="G51" s="41">
        <f t="shared" si="1"/>
        <v>28000</v>
      </c>
      <c r="H51" s="26"/>
      <c r="I51" s="26"/>
      <c r="J51" s="26"/>
      <c r="K51" s="26"/>
      <c r="L51" s="26"/>
      <c r="M51" s="26"/>
      <c r="N51" s="26"/>
      <c r="O51" s="26"/>
      <c r="P51" s="26"/>
      <c r="Q51" s="26"/>
      <c r="R51" s="26"/>
      <c r="S51" s="26"/>
      <c r="T51" s="26"/>
      <c r="U51" s="26"/>
      <c r="V51" s="26"/>
      <c r="W51" s="26"/>
      <c r="X51" s="32">
        <v>2400</v>
      </c>
      <c r="Y51" s="32">
        <f t="shared" ref="Y51:Y56" si="9">X51*E51</f>
        <v>24000</v>
      </c>
      <c r="Z51" s="26"/>
      <c r="AA51" s="26"/>
      <c r="AB51" s="26"/>
      <c r="AC51" s="26"/>
      <c r="AD51" s="26"/>
      <c r="AE51" s="26"/>
      <c r="AF51" s="26"/>
      <c r="AG51" s="26"/>
      <c r="AH51" s="26"/>
      <c r="AI51" s="26"/>
      <c r="AJ51" s="26"/>
      <c r="AK51" s="26"/>
      <c r="AL51" s="26">
        <v>2437</v>
      </c>
      <c r="AM51" s="26">
        <f t="shared" ref="AM51:AM59" si="10">AL51*E51</f>
        <v>24370</v>
      </c>
      <c r="AN51" s="40"/>
      <c r="AO51" s="40"/>
      <c r="AP51" s="40"/>
      <c r="AQ51" s="40"/>
    </row>
    <row r="52" spans="1:43" ht="69.75" customHeight="1" x14ac:dyDescent="0.25">
      <c r="A52" s="24">
        <v>45</v>
      </c>
      <c r="B52" s="10" t="s">
        <v>135</v>
      </c>
      <c r="C52" s="11" t="s">
        <v>83</v>
      </c>
      <c r="D52" s="14" t="s">
        <v>114</v>
      </c>
      <c r="E52" s="23">
        <v>10</v>
      </c>
      <c r="F52" s="12">
        <v>3700</v>
      </c>
      <c r="G52" s="41">
        <f t="shared" si="1"/>
        <v>37000</v>
      </c>
      <c r="H52" s="26"/>
      <c r="I52" s="26"/>
      <c r="J52" s="26"/>
      <c r="K52" s="26"/>
      <c r="L52" s="26"/>
      <c r="M52" s="26"/>
      <c r="N52" s="26"/>
      <c r="O52" s="26"/>
      <c r="P52" s="26"/>
      <c r="Q52" s="26"/>
      <c r="R52" s="26"/>
      <c r="S52" s="26"/>
      <c r="T52" s="26"/>
      <c r="U52" s="26"/>
      <c r="V52" s="26"/>
      <c r="W52" s="26"/>
      <c r="X52" s="26">
        <v>3600</v>
      </c>
      <c r="Y52" s="26">
        <f t="shared" si="9"/>
        <v>36000</v>
      </c>
      <c r="Z52" s="26"/>
      <c r="AA52" s="26"/>
      <c r="AB52" s="26"/>
      <c r="AC52" s="26"/>
      <c r="AD52" s="26"/>
      <c r="AE52" s="26"/>
      <c r="AF52" s="26"/>
      <c r="AG52" s="26"/>
      <c r="AH52" s="26"/>
      <c r="AI52" s="26"/>
      <c r="AJ52" s="26"/>
      <c r="AK52" s="26"/>
      <c r="AL52" s="32">
        <v>2798</v>
      </c>
      <c r="AM52" s="32">
        <f t="shared" si="10"/>
        <v>27980</v>
      </c>
      <c r="AN52" s="40"/>
      <c r="AO52" s="40"/>
      <c r="AP52" s="40"/>
      <c r="AQ52" s="40"/>
    </row>
    <row r="53" spans="1:43" ht="67.5" customHeight="1" x14ac:dyDescent="0.25">
      <c r="A53" s="24">
        <v>46</v>
      </c>
      <c r="B53" s="10" t="s">
        <v>84</v>
      </c>
      <c r="C53" s="11" t="s">
        <v>83</v>
      </c>
      <c r="D53" s="14" t="s">
        <v>114</v>
      </c>
      <c r="E53" s="23">
        <v>10</v>
      </c>
      <c r="F53" s="12">
        <v>2500</v>
      </c>
      <c r="G53" s="41">
        <f t="shared" si="1"/>
        <v>25000</v>
      </c>
      <c r="H53" s="26">
        <v>2100</v>
      </c>
      <c r="I53" s="26">
        <f>H53*E53</f>
        <v>21000</v>
      </c>
      <c r="J53" s="26"/>
      <c r="K53" s="26"/>
      <c r="L53" s="26"/>
      <c r="M53" s="26"/>
      <c r="N53" s="26"/>
      <c r="O53" s="26"/>
      <c r="P53" s="26"/>
      <c r="Q53" s="26"/>
      <c r="R53" s="26"/>
      <c r="S53" s="26"/>
      <c r="T53" s="26"/>
      <c r="U53" s="26"/>
      <c r="V53" s="26"/>
      <c r="W53" s="26"/>
      <c r="X53" s="26">
        <v>2000</v>
      </c>
      <c r="Y53" s="26">
        <f t="shared" si="9"/>
        <v>20000</v>
      </c>
      <c r="Z53" s="26"/>
      <c r="AA53" s="26"/>
      <c r="AB53" s="26"/>
      <c r="AC53" s="26"/>
      <c r="AD53" s="26"/>
      <c r="AE53" s="26"/>
      <c r="AF53" s="26"/>
      <c r="AG53" s="26"/>
      <c r="AH53" s="26"/>
      <c r="AI53" s="26"/>
      <c r="AJ53" s="26"/>
      <c r="AK53" s="26"/>
      <c r="AL53" s="32">
        <v>1690</v>
      </c>
      <c r="AM53" s="32">
        <f t="shared" si="10"/>
        <v>16900</v>
      </c>
      <c r="AN53" s="40"/>
      <c r="AO53" s="40"/>
      <c r="AP53" s="40"/>
      <c r="AQ53" s="40"/>
    </row>
    <row r="54" spans="1:43" ht="58.5" customHeight="1" x14ac:dyDescent="0.25">
      <c r="A54" s="24">
        <v>47</v>
      </c>
      <c r="B54" s="10" t="s">
        <v>85</v>
      </c>
      <c r="C54" s="11" t="s">
        <v>83</v>
      </c>
      <c r="D54" s="14" t="s">
        <v>114</v>
      </c>
      <c r="E54" s="23">
        <v>10</v>
      </c>
      <c r="F54" s="12">
        <v>2500</v>
      </c>
      <c r="G54" s="41">
        <f t="shared" si="1"/>
        <v>25000</v>
      </c>
      <c r="H54" s="26">
        <v>2100</v>
      </c>
      <c r="I54" s="26">
        <f t="shared" ref="I54:I55" si="11">H54*E54</f>
        <v>21000</v>
      </c>
      <c r="J54" s="26"/>
      <c r="K54" s="26"/>
      <c r="L54" s="26"/>
      <c r="M54" s="26"/>
      <c r="N54" s="26"/>
      <c r="O54" s="26"/>
      <c r="P54" s="26"/>
      <c r="Q54" s="26"/>
      <c r="R54" s="26"/>
      <c r="S54" s="26"/>
      <c r="T54" s="26"/>
      <c r="U54" s="26"/>
      <c r="V54" s="26"/>
      <c r="W54" s="26"/>
      <c r="X54" s="26">
        <v>2000</v>
      </c>
      <c r="Y54" s="26">
        <f t="shared" si="9"/>
        <v>20000</v>
      </c>
      <c r="Z54" s="26"/>
      <c r="AA54" s="26"/>
      <c r="AB54" s="26"/>
      <c r="AC54" s="26"/>
      <c r="AD54" s="26"/>
      <c r="AE54" s="26"/>
      <c r="AF54" s="26"/>
      <c r="AG54" s="26"/>
      <c r="AH54" s="26"/>
      <c r="AI54" s="26"/>
      <c r="AJ54" s="26"/>
      <c r="AK54" s="26"/>
      <c r="AL54" s="32">
        <v>1690</v>
      </c>
      <c r="AM54" s="32">
        <f t="shared" si="10"/>
        <v>16900</v>
      </c>
      <c r="AN54" s="40"/>
      <c r="AO54" s="40"/>
      <c r="AP54" s="40"/>
      <c r="AQ54" s="40"/>
    </row>
    <row r="55" spans="1:43" ht="60" customHeight="1" x14ac:dyDescent="0.25">
      <c r="A55" s="24">
        <v>48</v>
      </c>
      <c r="B55" s="10" t="s">
        <v>86</v>
      </c>
      <c r="C55" s="11" t="s">
        <v>83</v>
      </c>
      <c r="D55" s="14" t="s">
        <v>114</v>
      </c>
      <c r="E55" s="23">
        <v>5</v>
      </c>
      <c r="F55" s="12">
        <v>2500</v>
      </c>
      <c r="G55" s="41">
        <f t="shared" si="1"/>
        <v>12500</v>
      </c>
      <c r="H55" s="26">
        <v>2100</v>
      </c>
      <c r="I55" s="26">
        <f t="shared" si="11"/>
        <v>10500</v>
      </c>
      <c r="J55" s="26"/>
      <c r="K55" s="26"/>
      <c r="L55" s="26"/>
      <c r="M55" s="26"/>
      <c r="N55" s="26"/>
      <c r="O55" s="26"/>
      <c r="P55" s="26"/>
      <c r="Q55" s="26"/>
      <c r="R55" s="26"/>
      <c r="S55" s="26"/>
      <c r="T55" s="26"/>
      <c r="U55" s="26"/>
      <c r="V55" s="26"/>
      <c r="W55" s="26"/>
      <c r="X55" s="26">
        <v>2000</v>
      </c>
      <c r="Y55" s="26">
        <f t="shared" si="9"/>
        <v>10000</v>
      </c>
      <c r="Z55" s="26"/>
      <c r="AA55" s="26"/>
      <c r="AB55" s="26"/>
      <c r="AC55" s="26"/>
      <c r="AD55" s="26"/>
      <c r="AE55" s="26"/>
      <c r="AF55" s="26"/>
      <c r="AG55" s="26"/>
      <c r="AH55" s="26"/>
      <c r="AI55" s="26"/>
      <c r="AJ55" s="26"/>
      <c r="AK55" s="26"/>
      <c r="AL55" s="32">
        <v>1690</v>
      </c>
      <c r="AM55" s="32">
        <f t="shared" si="10"/>
        <v>8450</v>
      </c>
      <c r="AN55" s="40"/>
      <c r="AO55" s="40"/>
      <c r="AP55" s="40"/>
      <c r="AQ55" s="40"/>
    </row>
    <row r="56" spans="1:43" ht="56.25" customHeight="1" x14ac:dyDescent="0.25">
      <c r="A56" s="24">
        <v>49</v>
      </c>
      <c r="B56" s="10" t="s">
        <v>87</v>
      </c>
      <c r="C56" s="11" t="s">
        <v>83</v>
      </c>
      <c r="D56" s="14" t="s">
        <v>114</v>
      </c>
      <c r="E56" s="23">
        <v>15</v>
      </c>
      <c r="F56" s="12">
        <v>1300</v>
      </c>
      <c r="G56" s="41">
        <f t="shared" si="1"/>
        <v>19500</v>
      </c>
      <c r="H56" s="26"/>
      <c r="I56" s="26"/>
      <c r="J56" s="26"/>
      <c r="K56" s="26"/>
      <c r="L56" s="26"/>
      <c r="M56" s="26"/>
      <c r="N56" s="26"/>
      <c r="O56" s="26"/>
      <c r="P56" s="26"/>
      <c r="Q56" s="26"/>
      <c r="R56" s="26"/>
      <c r="S56" s="26"/>
      <c r="T56" s="26"/>
      <c r="U56" s="26"/>
      <c r="V56" s="26"/>
      <c r="W56" s="26"/>
      <c r="X56" s="32">
        <v>1200</v>
      </c>
      <c r="Y56" s="32">
        <f t="shared" si="9"/>
        <v>18000</v>
      </c>
      <c r="Z56" s="26"/>
      <c r="AA56" s="26"/>
      <c r="AB56" s="26"/>
      <c r="AC56" s="26"/>
      <c r="AD56" s="26"/>
      <c r="AE56" s="26"/>
      <c r="AF56" s="26"/>
      <c r="AG56" s="26"/>
      <c r="AH56" s="26"/>
      <c r="AI56" s="26"/>
      <c r="AJ56" s="26"/>
      <c r="AK56" s="26"/>
      <c r="AL56" s="26">
        <v>1230</v>
      </c>
      <c r="AM56" s="26">
        <f t="shared" si="10"/>
        <v>18450</v>
      </c>
      <c r="AN56" s="40"/>
      <c r="AO56" s="40"/>
      <c r="AP56" s="40"/>
      <c r="AQ56" s="40"/>
    </row>
    <row r="57" spans="1:43" ht="51.75" customHeight="1" x14ac:dyDescent="0.25">
      <c r="A57" s="24">
        <v>50</v>
      </c>
      <c r="B57" s="10" t="s">
        <v>88</v>
      </c>
      <c r="C57" s="11" t="s">
        <v>89</v>
      </c>
      <c r="D57" s="14" t="s">
        <v>114</v>
      </c>
      <c r="E57" s="23">
        <v>200</v>
      </c>
      <c r="F57" s="12">
        <v>100</v>
      </c>
      <c r="G57" s="41">
        <f t="shared" si="1"/>
        <v>20000</v>
      </c>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40"/>
      <c r="AO57" s="40"/>
      <c r="AP57" s="40"/>
      <c r="AQ57" s="40"/>
    </row>
    <row r="58" spans="1:43" ht="102.75" customHeight="1" x14ac:dyDescent="0.25">
      <c r="A58" s="24">
        <v>51</v>
      </c>
      <c r="B58" s="10" t="s">
        <v>90</v>
      </c>
      <c r="C58" s="11" t="s">
        <v>136</v>
      </c>
      <c r="D58" s="14" t="s">
        <v>114</v>
      </c>
      <c r="E58" s="23">
        <v>3000</v>
      </c>
      <c r="F58" s="12">
        <v>380</v>
      </c>
      <c r="G58" s="41">
        <f t="shared" si="1"/>
        <v>1140000</v>
      </c>
      <c r="H58" s="26"/>
      <c r="I58" s="26"/>
      <c r="J58" s="26"/>
      <c r="K58" s="26"/>
      <c r="L58" s="26"/>
      <c r="M58" s="26"/>
      <c r="N58" s="26"/>
      <c r="O58" s="26"/>
      <c r="P58" s="26"/>
      <c r="Q58" s="26"/>
      <c r="R58" s="26"/>
      <c r="S58" s="26"/>
      <c r="T58" s="26"/>
      <c r="U58" s="26"/>
      <c r="V58" s="26"/>
      <c r="W58" s="26"/>
      <c r="X58" s="26"/>
      <c r="Y58" s="26"/>
      <c r="Z58" s="26"/>
      <c r="AA58" s="26"/>
      <c r="AB58" s="26">
        <v>285</v>
      </c>
      <c r="AC58" s="26">
        <f>AB58*E58</f>
        <v>855000</v>
      </c>
      <c r="AD58" s="26"/>
      <c r="AE58" s="26"/>
      <c r="AF58" s="26"/>
      <c r="AG58" s="26"/>
      <c r="AH58" s="26"/>
      <c r="AI58" s="26"/>
      <c r="AJ58" s="26"/>
      <c r="AK58" s="26"/>
      <c r="AL58" s="32">
        <v>32</v>
      </c>
      <c r="AM58" s="32">
        <f t="shared" si="10"/>
        <v>96000</v>
      </c>
      <c r="AN58" s="40"/>
      <c r="AO58" s="40"/>
      <c r="AP58" s="40"/>
      <c r="AQ58" s="40"/>
    </row>
    <row r="59" spans="1:43" ht="66" customHeight="1" x14ac:dyDescent="0.25">
      <c r="A59" s="24">
        <v>52</v>
      </c>
      <c r="B59" s="10" t="s">
        <v>91</v>
      </c>
      <c r="C59" s="11" t="s">
        <v>92</v>
      </c>
      <c r="D59" s="14" t="s">
        <v>114</v>
      </c>
      <c r="E59" s="23">
        <v>3000</v>
      </c>
      <c r="F59" s="12">
        <v>250</v>
      </c>
      <c r="G59" s="41">
        <f t="shared" si="1"/>
        <v>750000</v>
      </c>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32">
        <v>31.5</v>
      </c>
      <c r="AM59" s="32">
        <f t="shared" si="10"/>
        <v>94500</v>
      </c>
      <c r="AN59" s="40"/>
      <c r="AO59" s="40"/>
      <c r="AP59" s="40"/>
      <c r="AQ59" s="40"/>
    </row>
    <row r="60" spans="1:43" ht="55.5" customHeight="1" x14ac:dyDescent="0.25">
      <c r="A60" s="24">
        <v>53</v>
      </c>
      <c r="B60" s="10" t="s">
        <v>93</v>
      </c>
      <c r="C60" s="11" t="s">
        <v>94</v>
      </c>
      <c r="D60" s="14" t="s">
        <v>114</v>
      </c>
      <c r="E60" s="23">
        <v>30</v>
      </c>
      <c r="F60" s="12">
        <v>720</v>
      </c>
      <c r="G60" s="41">
        <f t="shared" si="1"/>
        <v>21600</v>
      </c>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40"/>
      <c r="AO60" s="40"/>
      <c r="AP60" s="40"/>
      <c r="AQ60" s="40"/>
    </row>
    <row r="61" spans="1:43" ht="67.5" customHeight="1" x14ac:dyDescent="0.25">
      <c r="A61" s="24">
        <v>54</v>
      </c>
      <c r="B61" s="42" t="s">
        <v>95</v>
      </c>
      <c r="C61" s="42" t="s">
        <v>96</v>
      </c>
      <c r="D61" s="14" t="s">
        <v>37</v>
      </c>
      <c r="E61" s="23">
        <v>10</v>
      </c>
      <c r="F61" s="12">
        <v>15000</v>
      </c>
      <c r="G61" s="41">
        <f t="shared" si="1"/>
        <v>150000</v>
      </c>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40"/>
      <c r="AO61" s="40"/>
      <c r="AP61" s="40"/>
      <c r="AQ61" s="40"/>
    </row>
    <row r="62" spans="1:43" ht="45.75" customHeight="1" x14ac:dyDescent="0.25">
      <c r="A62" s="24">
        <v>55</v>
      </c>
      <c r="B62" s="10" t="s">
        <v>97</v>
      </c>
      <c r="C62" s="11" t="s">
        <v>98</v>
      </c>
      <c r="D62" s="14" t="s">
        <v>114</v>
      </c>
      <c r="E62" s="23">
        <v>3</v>
      </c>
      <c r="F62" s="12">
        <v>425000</v>
      </c>
      <c r="G62" s="41">
        <f t="shared" si="1"/>
        <v>1275000</v>
      </c>
      <c r="H62" s="26"/>
      <c r="I62" s="26"/>
      <c r="J62" s="26"/>
      <c r="K62" s="26"/>
      <c r="L62" s="26">
        <v>405000</v>
      </c>
      <c r="M62" s="26">
        <f>L62*E62</f>
        <v>1215000</v>
      </c>
      <c r="N62" s="26"/>
      <c r="O62" s="26"/>
      <c r="P62" s="26"/>
      <c r="Q62" s="26"/>
      <c r="R62" s="26"/>
      <c r="S62" s="26"/>
      <c r="T62" s="32">
        <v>402000</v>
      </c>
      <c r="U62" s="32">
        <f>T62*E62</f>
        <v>1206000</v>
      </c>
      <c r="V62" s="26"/>
      <c r="W62" s="26"/>
      <c r="X62" s="26"/>
      <c r="Y62" s="26"/>
      <c r="Z62" s="26"/>
      <c r="AA62" s="26"/>
      <c r="AB62" s="26"/>
      <c r="AC62" s="26"/>
      <c r="AD62" s="26"/>
      <c r="AE62" s="26"/>
      <c r="AF62" s="26"/>
      <c r="AG62" s="26"/>
      <c r="AH62" s="26"/>
      <c r="AI62" s="26"/>
      <c r="AJ62" s="26"/>
      <c r="AK62" s="26"/>
      <c r="AL62" s="26"/>
      <c r="AM62" s="26"/>
      <c r="AN62" s="40"/>
      <c r="AO62" s="40"/>
      <c r="AP62" s="40"/>
      <c r="AQ62" s="40"/>
    </row>
    <row r="63" spans="1:43" ht="60.75" customHeight="1" x14ac:dyDescent="0.25">
      <c r="A63" s="24">
        <v>56</v>
      </c>
      <c r="B63" s="10" t="s">
        <v>99</v>
      </c>
      <c r="C63" s="11" t="s">
        <v>100</v>
      </c>
      <c r="D63" s="14" t="s">
        <v>114</v>
      </c>
      <c r="E63" s="23">
        <v>2</v>
      </c>
      <c r="F63" s="12">
        <v>110000</v>
      </c>
      <c r="G63" s="41">
        <f t="shared" si="1"/>
        <v>220000</v>
      </c>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0">
        <v>93750</v>
      </c>
      <c r="AO63" s="20">
        <f>AN63*E63</f>
        <v>187500</v>
      </c>
      <c r="AP63" s="40"/>
      <c r="AQ63" s="40"/>
    </row>
    <row r="64" spans="1:43" ht="395.25" x14ac:dyDescent="0.25">
      <c r="A64" s="24">
        <v>57</v>
      </c>
      <c r="B64" s="43" t="s">
        <v>8</v>
      </c>
      <c r="C64" s="36" t="s">
        <v>117</v>
      </c>
      <c r="D64" s="14" t="s">
        <v>114</v>
      </c>
      <c r="E64" s="23">
        <v>20</v>
      </c>
      <c r="F64" s="12">
        <v>70000</v>
      </c>
      <c r="G64" s="41">
        <f t="shared" si="1"/>
        <v>1400000</v>
      </c>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40"/>
      <c r="AO64" s="40"/>
      <c r="AP64" s="20">
        <v>60000</v>
      </c>
      <c r="AQ64" s="20">
        <f>AP64*E64</f>
        <v>1200000</v>
      </c>
    </row>
    <row r="65" spans="1:43" ht="387.75" customHeight="1" x14ac:dyDescent="0.25">
      <c r="A65" s="24">
        <v>58</v>
      </c>
      <c r="B65" s="35" t="s">
        <v>7</v>
      </c>
      <c r="C65" s="36" t="s">
        <v>118</v>
      </c>
      <c r="D65" s="14" t="s">
        <v>114</v>
      </c>
      <c r="E65" s="38">
        <v>5</v>
      </c>
      <c r="F65" s="12">
        <v>70000</v>
      </c>
      <c r="G65" s="41">
        <f t="shared" si="1"/>
        <v>350000</v>
      </c>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40"/>
      <c r="AO65" s="40"/>
      <c r="AP65" s="20">
        <v>60000</v>
      </c>
      <c r="AQ65" s="20">
        <f>AP65*E65</f>
        <v>300000</v>
      </c>
    </row>
    <row r="66" spans="1:43" ht="409.5" x14ac:dyDescent="0.25">
      <c r="A66" s="24">
        <v>59</v>
      </c>
      <c r="B66" s="11" t="s">
        <v>126</v>
      </c>
      <c r="C66" s="11" t="s">
        <v>119</v>
      </c>
      <c r="D66" s="14" t="s">
        <v>114</v>
      </c>
      <c r="E66" s="23">
        <v>36</v>
      </c>
      <c r="F66" s="12">
        <v>1100</v>
      </c>
      <c r="G66" s="41">
        <f t="shared" si="1"/>
        <v>39600</v>
      </c>
      <c r="H66" s="26"/>
      <c r="I66" s="26"/>
      <c r="J66" s="26"/>
      <c r="K66" s="26"/>
      <c r="L66" s="26"/>
      <c r="M66" s="26"/>
      <c r="N66" s="26"/>
      <c r="O66" s="26"/>
      <c r="P66" s="26"/>
      <c r="Q66" s="26"/>
      <c r="R66" s="26"/>
      <c r="S66" s="26"/>
      <c r="T66" s="26"/>
      <c r="U66" s="26"/>
      <c r="V66" s="26"/>
      <c r="W66" s="26"/>
      <c r="X66" s="32">
        <v>1000</v>
      </c>
      <c r="Y66" s="32">
        <f>X66*E66</f>
        <v>36000</v>
      </c>
      <c r="Z66" s="26"/>
      <c r="AA66" s="26"/>
      <c r="AB66" s="26"/>
      <c r="AC66" s="26"/>
      <c r="AD66" s="26"/>
      <c r="AE66" s="26"/>
      <c r="AF66" s="26">
        <v>1090</v>
      </c>
      <c r="AG66" s="26">
        <f>AF66*E66</f>
        <v>39240</v>
      </c>
      <c r="AH66" s="26"/>
      <c r="AI66" s="26"/>
      <c r="AJ66" s="26"/>
      <c r="AK66" s="26"/>
      <c r="AL66" s="26"/>
      <c r="AM66" s="26"/>
      <c r="AN66" s="40"/>
      <c r="AO66" s="40"/>
      <c r="AP66" s="40"/>
      <c r="AQ66" s="40"/>
    </row>
    <row r="67" spans="1:43" ht="74.25" customHeight="1" x14ac:dyDescent="0.25">
      <c r="A67" s="24">
        <v>60</v>
      </c>
      <c r="B67" s="10" t="s">
        <v>101</v>
      </c>
      <c r="C67" s="11" t="s">
        <v>120</v>
      </c>
      <c r="D67" s="14" t="s">
        <v>52</v>
      </c>
      <c r="E67" s="23">
        <v>5000</v>
      </c>
      <c r="F67" s="12">
        <v>13</v>
      </c>
      <c r="G67" s="41">
        <f t="shared" si="1"/>
        <v>65000</v>
      </c>
      <c r="H67" s="26"/>
      <c r="I67" s="26"/>
      <c r="J67" s="26"/>
      <c r="K67" s="26"/>
      <c r="L67" s="26"/>
      <c r="M67" s="26"/>
      <c r="N67" s="32">
        <v>10</v>
      </c>
      <c r="O67" s="32">
        <f>N67*E67</f>
        <v>50000</v>
      </c>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40"/>
      <c r="AO67" s="40"/>
      <c r="AP67" s="40"/>
      <c r="AQ67" s="40"/>
    </row>
    <row r="68" spans="1:43" ht="114.75" customHeight="1" x14ac:dyDescent="0.25">
      <c r="A68" s="24">
        <v>61</v>
      </c>
      <c r="B68" s="10" t="s">
        <v>102</v>
      </c>
      <c r="C68" s="11" t="s">
        <v>125</v>
      </c>
      <c r="D68" s="14" t="s">
        <v>115</v>
      </c>
      <c r="E68" s="23">
        <v>3</v>
      </c>
      <c r="F68" s="12">
        <v>985000</v>
      </c>
      <c r="G68" s="41">
        <f t="shared" si="1"/>
        <v>2955000</v>
      </c>
      <c r="H68" s="27"/>
      <c r="I68" s="26"/>
      <c r="J68" s="26"/>
      <c r="K68" s="26"/>
      <c r="L68" s="26"/>
      <c r="M68" s="26"/>
      <c r="N68" s="26"/>
      <c r="O68" s="26"/>
      <c r="P68" s="26"/>
      <c r="Q68" s="26"/>
      <c r="R68" s="26"/>
      <c r="S68" s="26"/>
      <c r="T68" s="26"/>
      <c r="U68" s="26"/>
      <c r="V68" s="26"/>
      <c r="W68" s="26"/>
      <c r="X68" s="26"/>
      <c r="Y68" s="26"/>
      <c r="Z68" s="32">
        <v>984000</v>
      </c>
      <c r="AA68" s="32">
        <f>Z68*E68</f>
        <v>2952000</v>
      </c>
      <c r="AB68" s="26"/>
      <c r="AC68" s="26"/>
      <c r="AD68" s="26"/>
      <c r="AE68" s="26"/>
      <c r="AF68" s="26"/>
      <c r="AG68" s="26"/>
      <c r="AH68" s="26"/>
      <c r="AI68" s="26"/>
      <c r="AJ68" s="26"/>
      <c r="AK68" s="26"/>
      <c r="AL68" s="26"/>
      <c r="AM68" s="26"/>
      <c r="AN68" s="40"/>
      <c r="AO68" s="40"/>
      <c r="AP68" s="40"/>
      <c r="AQ68" s="40"/>
    </row>
    <row r="69" spans="1:43" ht="54" customHeight="1" x14ac:dyDescent="0.25">
      <c r="A69" s="24">
        <v>62</v>
      </c>
      <c r="B69" s="10" t="s">
        <v>104</v>
      </c>
      <c r="C69" s="11" t="s">
        <v>124</v>
      </c>
      <c r="D69" s="14" t="s">
        <v>114</v>
      </c>
      <c r="E69" s="23">
        <v>2</v>
      </c>
      <c r="F69" s="12">
        <v>445000</v>
      </c>
      <c r="G69" s="41">
        <f t="shared" si="1"/>
        <v>890000</v>
      </c>
      <c r="H69" s="27"/>
      <c r="I69" s="26"/>
      <c r="J69" s="26"/>
      <c r="K69" s="26"/>
      <c r="L69" s="26"/>
      <c r="M69" s="26"/>
      <c r="N69" s="26"/>
      <c r="O69" s="26"/>
      <c r="P69" s="26"/>
      <c r="Q69" s="26"/>
      <c r="R69" s="26"/>
      <c r="S69" s="26"/>
      <c r="T69" s="26"/>
      <c r="U69" s="26"/>
      <c r="V69" s="26"/>
      <c r="W69" s="26"/>
      <c r="X69" s="26"/>
      <c r="Y69" s="26"/>
      <c r="Z69" s="26"/>
      <c r="AA69" s="26"/>
      <c r="AB69" s="26"/>
      <c r="AC69" s="26"/>
      <c r="AD69" s="32">
        <v>437000</v>
      </c>
      <c r="AE69" s="32">
        <f>AD69*E69</f>
        <v>874000</v>
      </c>
      <c r="AF69" s="26"/>
      <c r="AG69" s="26"/>
      <c r="AH69" s="26"/>
      <c r="AI69" s="26"/>
      <c r="AJ69" s="26"/>
      <c r="AK69" s="26"/>
      <c r="AL69" s="26"/>
      <c r="AM69" s="26"/>
      <c r="AN69" s="40"/>
      <c r="AO69" s="40"/>
      <c r="AP69" s="40"/>
      <c r="AQ69" s="40"/>
    </row>
    <row r="70" spans="1:43" ht="53.25" customHeight="1" x14ac:dyDescent="0.25">
      <c r="A70" s="24">
        <v>63</v>
      </c>
      <c r="B70" s="10" t="s">
        <v>105</v>
      </c>
      <c r="C70" s="11" t="s">
        <v>121</v>
      </c>
      <c r="D70" s="14" t="s">
        <v>114</v>
      </c>
      <c r="E70" s="23">
        <v>20</v>
      </c>
      <c r="F70" s="12">
        <v>2000</v>
      </c>
      <c r="G70" s="41">
        <f t="shared" si="1"/>
        <v>40000</v>
      </c>
      <c r="H70" s="27"/>
      <c r="I70" s="26"/>
      <c r="J70" s="26"/>
      <c r="K70" s="26"/>
      <c r="L70" s="26"/>
      <c r="M70" s="26"/>
      <c r="N70" s="26"/>
      <c r="O70" s="26"/>
      <c r="P70" s="26"/>
      <c r="Q70" s="26"/>
      <c r="R70" s="26"/>
      <c r="S70" s="26"/>
      <c r="T70" s="26"/>
      <c r="U70" s="26"/>
      <c r="V70" s="26"/>
      <c r="W70" s="26"/>
      <c r="X70" s="32">
        <v>1980</v>
      </c>
      <c r="Y70" s="32">
        <f>X70*E70</f>
        <v>39600</v>
      </c>
      <c r="Z70" s="26"/>
      <c r="AA70" s="26"/>
      <c r="AB70" s="26"/>
      <c r="AC70" s="26"/>
      <c r="AD70" s="26"/>
      <c r="AE70" s="26"/>
      <c r="AF70" s="26"/>
      <c r="AG70" s="26"/>
      <c r="AH70" s="26"/>
      <c r="AI70" s="26"/>
      <c r="AJ70" s="26"/>
      <c r="AK70" s="26"/>
      <c r="AL70" s="26"/>
      <c r="AM70" s="26"/>
      <c r="AN70" s="40"/>
      <c r="AO70" s="40"/>
      <c r="AP70" s="40"/>
      <c r="AQ70" s="40"/>
    </row>
    <row r="71" spans="1:43" ht="49.5" customHeight="1" x14ac:dyDescent="0.25">
      <c r="A71" s="24">
        <v>64</v>
      </c>
      <c r="B71" s="10" t="s">
        <v>106</v>
      </c>
      <c r="C71" s="11" t="s">
        <v>122</v>
      </c>
      <c r="D71" s="14" t="s">
        <v>114</v>
      </c>
      <c r="E71" s="23">
        <v>2000</v>
      </c>
      <c r="F71" s="12">
        <v>16</v>
      </c>
      <c r="G71" s="41">
        <f t="shared" si="1"/>
        <v>32000</v>
      </c>
      <c r="H71" s="27"/>
      <c r="I71" s="26"/>
      <c r="J71" s="26"/>
      <c r="K71" s="26"/>
      <c r="L71" s="26"/>
      <c r="M71" s="26"/>
      <c r="N71" s="26"/>
      <c r="O71" s="26"/>
      <c r="P71" s="26"/>
      <c r="Q71" s="26"/>
      <c r="R71" s="32">
        <v>14</v>
      </c>
      <c r="S71" s="32">
        <f>R71*E71</f>
        <v>28000</v>
      </c>
      <c r="T71" s="26"/>
      <c r="U71" s="26"/>
      <c r="V71" s="26"/>
      <c r="W71" s="26"/>
      <c r="X71" s="26"/>
      <c r="Y71" s="26"/>
      <c r="Z71" s="26"/>
      <c r="AA71" s="26"/>
      <c r="AB71" s="26"/>
      <c r="AC71" s="26"/>
      <c r="AD71" s="26"/>
      <c r="AE71" s="26"/>
      <c r="AF71" s="26"/>
      <c r="AG71" s="26"/>
      <c r="AH71" s="26"/>
      <c r="AI71" s="26"/>
      <c r="AJ71" s="26"/>
      <c r="AK71" s="26"/>
      <c r="AL71" s="26"/>
      <c r="AM71" s="26"/>
      <c r="AN71" s="40"/>
      <c r="AO71" s="40"/>
      <c r="AP71" s="40"/>
      <c r="AQ71" s="40"/>
    </row>
    <row r="72" spans="1:43" ht="113.25" customHeight="1" x14ac:dyDescent="0.25">
      <c r="A72" s="24">
        <v>65</v>
      </c>
      <c r="B72" s="44" t="s">
        <v>112</v>
      </c>
      <c r="C72" s="11" t="s">
        <v>123</v>
      </c>
      <c r="D72" s="14" t="s">
        <v>113</v>
      </c>
      <c r="E72" s="23">
        <v>80</v>
      </c>
      <c r="F72" s="45">
        <v>4290</v>
      </c>
      <c r="G72" s="41">
        <f t="shared" si="1"/>
        <v>343200</v>
      </c>
      <c r="H72" s="27"/>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40"/>
      <c r="AO72" s="40"/>
      <c r="AP72" s="40"/>
      <c r="AQ72" s="40"/>
    </row>
    <row r="73" spans="1:43" ht="81" customHeight="1" x14ac:dyDescent="0.25">
      <c r="A73" s="24">
        <v>66</v>
      </c>
      <c r="B73" s="10" t="s">
        <v>137</v>
      </c>
      <c r="C73" s="11" t="s">
        <v>138</v>
      </c>
      <c r="D73" s="14" t="s">
        <v>114</v>
      </c>
      <c r="E73" s="23">
        <v>20</v>
      </c>
      <c r="F73" s="12">
        <v>9800</v>
      </c>
      <c r="G73" s="41">
        <f t="shared" si="1"/>
        <v>196000</v>
      </c>
      <c r="H73" s="28"/>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v>9600</v>
      </c>
      <c r="AI73" s="26">
        <f>AH73*E73</f>
        <v>192000</v>
      </c>
      <c r="AJ73" s="26"/>
      <c r="AK73" s="26"/>
      <c r="AL73" s="32">
        <v>7020</v>
      </c>
      <c r="AM73" s="32">
        <f>AL73*E73</f>
        <v>140400</v>
      </c>
      <c r="AN73" s="40"/>
      <c r="AO73" s="40"/>
      <c r="AP73" s="40"/>
      <c r="AQ73" s="40"/>
    </row>
    <row r="74" spans="1:43" ht="39.75" customHeight="1" x14ac:dyDescent="0.25">
      <c r="A74" s="24"/>
      <c r="B74" s="46" t="s">
        <v>111</v>
      </c>
      <c r="C74" s="11"/>
      <c r="D74" s="14"/>
      <c r="E74" s="41"/>
      <c r="F74" s="12"/>
      <c r="G74" s="47">
        <f>SUM(G18:G73)</f>
        <v>17157120</v>
      </c>
      <c r="H74" s="28"/>
      <c r="I74" s="26"/>
      <c r="J74" s="26"/>
      <c r="K74" s="32">
        <f>SUM(K7:K73)</f>
        <v>480000</v>
      </c>
      <c r="L74" s="26"/>
      <c r="M74" s="26"/>
      <c r="N74" s="26"/>
      <c r="O74" s="32">
        <f>O23+O24+O25+O67</f>
        <v>122000</v>
      </c>
      <c r="P74" s="26"/>
      <c r="Q74" s="26"/>
      <c r="R74" s="26"/>
      <c r="S74" s="32">
        <f>SUM(S36:S73)</f>
        <v>605640</v>
      </c>
      <c r="T74" s="26"/>
      <c r="U74" s="32">
        <f>SUM(U62:U73)</f>
        <v>1206000</v>
      </c>
      <c r="V74" s="26"/>
      <c r="W74" s="32">
        <f>SUM(W12:W73)</f>
        <v>120000</v>
      </c>
      <c r="X74" s="26"/>
      <c r="Y74" s="32">
        <f>Y21+Y29+Y30+Y44+Y50+Y51+Y56+Y66+Y70</f>
        <v>1194200</v>
      </c>
      <c r="Z74" s="26"/>
      <c r="AA74" s="32">
        <f>SUM(AA68:AA73)</f>
        <v>2952000</v>
      </c>
      <c r="AB74" s="26"/>
      <c r="AC74" s="26"/>
      <c r="AD74" s="26"/>
      <c r="AE74" s="32">
        <f>SUM(AE48:AE73)</f>
        <v>1681000</v>
      </c>
      <c r="AF74" s="26"/>
      <c r="AG74" s="26"/>
      <c r="AH74" s="26"/>
      <c r="AI74" s="26"/>
      <c r="AJ74" s="26"/>
      <c r="AK74" s="26"/>
      <c r="AL74" s="26"/>
      <c r="AM74" s="32">
        <f>AM19+AM22+AM52+AM53+AM54+AM55+AM58+AM59+AM73</f>
        <v>1585590</v>
      </c>
      <c r="AN74" s="40"/>
      <c r="AO74" s="20">
        <f>SUM(AO63:AO73)</f>
        <v>187500</v>
      </c>
      <c r="AP74" s="40"/>
      <c r="AQ74" s="20">
        <f>SUM(AQ64:AQ73)</f>
        <v>1500000</v>
      </c>
    </row>
    <row r="75" spans="1:43" ht="44.25" customHeight="1" x14ac:dyDescent="0.25">
      <c r="A75" s="15"/>
      <c r="B75" s="16" t="s">
        <v>116</v>
      </c>
      <c r="C75" s="16"/>
      <c r="D75" s="17"/>
      <c r="E75" s="18"/>
      <c r="F75" s="19"/>
      <c r="G75" s="20">
        <f>G17+G74</f>
        <v>18722823</v>
      </c>
      <c r="H75" s="26"/>
      <c r="I75" s="26"/>
      <c r="J75" s="26"/>
      <c r="K75" s="26"/>
      <c r="L75" s="26"/>
      <c r="M75" s="26"/>
      <c r="N75" s="26"/>
      <c r="O75" s="32"/>
      <c r="P75" s="26"/>
      <c r="Q75" s="26"/>
      <c r="R75" s="26"/>
      <c r="S75" s="32"/>
      <c r="T75" s="26"/>
      <c r="U75" s="26"/>
      <c r="V75" s="26"/>
      <c r="W75" s="26"/>
      <c r="X75" s="26"/>
      <c r="Y75" s="26"/>
      <c r="Z75" s="26"/>
      <c r="AA75" s="26"/>
      <c r="AB75" s="26"/>
      <c r="AC75" s="26"/>
      <c r="AD75" s="26"/>
      <c r="AE75" s="26"/>
      <c r="AF75" s="26"/>
      <c r="AG75" s="26"/>
      <c r="AH75" s="26"/>
      <c r="AI75" s="26"/>
      <c r="AJ75" s="26"/>
      <c r="AK75" s="26"/>
      <c r="AL75" s="26"/>
      <c r="AM75" s="26"/>
      <c r="AN75" s="40"/>
      <c r="AO75" s="40"/>
      <c r="AP75" s="40"/>
      <c r="AQ75" s="40"/>
    </row>
    <row r="79" spans="1:43" x14ac:dyDescent="0.25">
      <c r="Y79" s="48"/>
    </row>
  </sheetData>
  <mergeCells count="27">
    <mergeCell ref="AP5:AQ5"/>
    <mergeCell ref="A1:AQ1"/>
    <mergeCell ref="A3:AQ3"/>
    <mergeCell ref="AJ5:AK5"/>
    <mergeCell ref="AL5:AM5"/>
    <mergeCell ref="AN5:AO5"/>
    <mergeCell ref="Z5:AA5"/>
    <mergeCell ref="AB5:AC5"/>
    <mergeCell ref="AD5:AE5"/>
    <mergeCell ref="AF5:AG5"/>
    <mergeCell ref="AH5:AI5"/>
    <mergeCell ref="R5:S5"/>
    <mergeCell ref="T5:U5"/>
    <mergeCell ref="V5:W5"/>
    <mergeCell ref="X5:Y5"/>
    <mergeCell ref="H5:I5"/>
    <mergeCell ref="J5:K5"/>
    <mergeCell ref="L5:M5"/>
    <mergeCell ref="N5:O5"/>
    <mergeCell ref="P5:Q5"/>
    <mergeCell ref="A5:A6"/>
    <mergeCell ref="B5:B6"/>
    <mergeCell ref="C5:C6"/>
    <mergeCell ref="D5:D6"/>
    <mergeCell ref="E5:E6"/>
    <mergeCell ref="F5:F6"/>
    <mergeCell ref="G5:G6"/>
  </mergeCells>
  <pageMargins left="0.7" right="0.7" top="0.75" bottom="0.75" header="0.3" footer="0.3"/>
  <pageSetup paperSize="256" scale="2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KGMU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Абатов Нуркаси</dc:creator>
  <cp:lastModifiedBy>Дюсембекова Зарина</cp:lastModifiedBy>
  <cp:lastPrinted>2023-05-12T04:42:30Z</cp:lastPrinted>
  <dcterms:created xsi:type="dcterms:W3CDTF">2023-04-03T05:52:37Z</dcterms:created>
  <dcterms:modified xsi:type="dcterms:W3CDTF">2023-05-24T11:12:47Z</dcterms:modified>
</cp:coreProperties>
</file>